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11565" windowHeight="6675" tabRatio="601" activeTab="0"/>
  </bookViews>
  <sheets>
    <sheet name="kwiecień" sheetId="1" r:id="rId1"/>
    <sheet name="Poradnia" sheetId="2" r:id="rId2"/>
    <sheet name="Śr specj. OSW Wyszków" sheetId="3" r:id="rId3"/>
    <sheet name="prognoza długu" sheetId="4" r:id="rId4"/>
    <sheet name="PFOS" sheetId="5" r:id="rId5"/>
    <sheet name="nadwyżka" sheetId="6" r:id="rId6"/>
  </sheets>
  <definedNames/>
  <calcPr fullCalcOnLoad="1"/>
</workbook>
</file>

<file path=xl/sharedStrings.xml><?xml version="1.0" encoding="utf-8"?>
<sst xmlns="http://schemas.openxmlformats.org/spreadsheetml/2006/main" count="324" uniqueCount="228">
  <si>
    <t>§</t>
  </si>
  <si>
    <t>Treść</t>
  </si>
  <si>
    <t>Dochody</t>
  </si>
  <si>
    <t>Wydatki</t>
  </si>
  <si>
    <t>Ogółem</t>
  </si>
  <si>
    <t>Rady Powiatu w Wyszkowie</t>
  </si>
  <si>
    <t>Uzasadnienie</t>
  </si>
  <si>
    <t>Poz.</t>
  </si>
  <si>
    <t>Wyszczególnienie</t>
  </si>
  <si>
    <t>Stan środków pieniężnych na początek roku</t>
  </si>
  <si>
    <t>Przychody</t>
  </si>
  <si>
    <t>2.1</t>
  </si>
  <si>
    <t>Wydatki ogółem</t>
  </si>
  <si>
    <t>3.1</t>
  </si>
  <si>
    <t>Zakup materiałów i wyposażenia</t>
  </si>
  <si>
    <t>3.2</t>
  </si>
  <si>
    <t>3.5</t>
  </si>
  <si>
    <t>Zakup usług pozostałych</t>
  </si>
  <si>
    <t>Stan środków pieniężnych na koniec roku (poz. 1+2-3)</t>
  </si>
  <si>
    <t>2.2</t>
  </si>
  <si>
    <t>2.3</t>
  </si>
  <si>
    <t>Pozostałe odsetki</t>
  </si>
  <si>
    <t>Zakup usług remontowych</t>
  </si>
  <si>
    <t>Lp.</t>
  </si>
  <si>
    <t>Dz.</t>
  </si>
  <si>
    <t>Rozdz.</t>
  </si>
  <si>
    <t>A</t>
  </si>
  <si>
    <t>PLANOWANE  DOCHODY  POWIATU  OGÓŁEM W LATACH</t>
  </si>
  <si>
    <t>Rodzaj zadłużenia</t>
  </si>
  <si>
    <t>Kwota PLN</t>
  </si>
  <si>
    <t>Kredytodawca Pożyczkodawca</t>
  </si>
  <si>
    <t>Data zaciągnięcia kredytu / pożyczki</t>
  </si>
  <si>
    <t>Kredyty</t>
  </si>
  <si>
    <t>BS Wyszków</t>
  </si>
  <si>
    <t xml:space="preserve">25.10.2001 </t>
  </si>
  <si>
    <t>C</t>
  </si>
  <si>
    <t>Pożyczki</t>
  </si>
  <si>
    <t>25.11.1999</t>
  </si>
  <si>
    <t>D</t>
  </si>
  <si>
    <t>Ogółem spłata/wykupkapitału</t>
  </si>
  <si>
    <t>E</t>
  </si>
  <si>
    <t>F</t>
  </si>
  <si>
    <t>Obsługa odsetek/dyskonta</t>
  </si>
  <si>
    <t>Wypłaty z tyt. poręczeń</t>
  </si>
  <si>
    <t>G</t>
  </si>
  <si>
    <t>Razem spłata/wykup+obsługa długu D+F</t>
  </si>
  <si>
    <t>H</t>
  </si>
  <si>
    <t>I</t>
  </si>
  <si>
    <t>Całkowite zadłużeniePowiatu na koniec roku budżetowego</t>
  </si>
  <si>
    <t>J</t>
  </si>
  <si>
    <t>Wskaźnik I/A % ( art. 114 ustawy o fin. publ.maks. 60 %)</t>
  </si>
  <si>
    <t>3.3</t>
  </si>
  <si>
    <t>4</t>
  </si>
  <si>
    <t>Zakup środków żywności</t>
  </si>
  <si>
    <t>Zakup leków i materiałów medycznych</t>
  </si>
  <si>
    <t>3.4</t>
  </si>
  <si>
    <t>3.6</t>
  </si>
  <si>
    <t>4220</t>
  </si>
  <si>
    <t>4230</t>
  </si>
  <si>
    <t>4270</t>
  </si>
  <si>
    <t>4300</t>
  </si>
  <si>
    <t>750</t>
  </si>
  <si>
    <t>Administracja publiczna</t>
  </si>
  <si>
    <t>75020</t>
  </si>
  <si>
    <t>Starostwa powiatowe</t>
  </si>
  <si>
    <t>zwiększenia</t>
  </si>
  <si>
    <t>4210</t>
  </si>
  <si>
    <t>4410</t>
  </si>
  <si>
    <t>Załącznik 1</t>
  </si>
  <si>
    <t>Par.</t>
  </si>
  <si>
    <t>1</t>
  </si>
  <si>
    <t>2</t>
  </si>
  <si>
    <t>3</t>
  </si>
  <si>
    <t>5</t>
  </si>
  <si>
    <t>7</t>
  </si>
  <si>
    <t>Zestawienie zmian w budżecie Powiatu Wyszkowskiego</t>
  </si>
  <si>
    <t>DZ.00 - PRZYCHODY I ROZCHODY ZWIĄZANE Z FINANSOWANIEM NIEDOBORU I</t>
  </si>
  <si>
    <t>ROZDYSPONOWANIEM NADWYŻKI BUDŻETOWEJ ORAZ Z PRYWATYZACJĄ MAJĄTKU</t>
  </si>
  <si>
    <t>JEDNOSTEK SAMORZĄDU TERYTORIALNEGO</t>
  </si>
  <si>
    <t>Klasyfikacja przychodów i rozchodów</t>
  </si>
  <si>
    <t>Kwota</t>
  </si>
  <si>
    <t>1.</t>
  </si>
  <si>
    <t>Planowane dochody</t>
  </si>
  <si>
    <t>2.</t>
  </si>
  <si>
    <t>Planowane wydatki</t>
  </si>
  <si>
    <t>3.</t>
  </si>
  <si>
    <t>Wynik</t>
  </si>
  <si>
    <t>różnica 1+2  (+)</t>
  </si>
  <si>
    <t>lub między 2 i 1 (-)</t>
  </si>
  <si>
    <t>4.</t>
  </si>
  <si>
    <t>Finansowanie (I - II)</t>
  </si>
  <si>
    <t>I.</t>
  </si>
  <si>
    <t>Źródła sfinansowania deficytu</t>
  </si>
  <si>
    <t>Sprzedaż papierów wartościowych (+)</t>
  </si>
  <si>
    <t>Kredyty zaciągane w bankach krajowych (+)</t>
  </si>
  <si>
    <t>Pożyczki (+)</t>
  </si>
  <si>
    <t>Prywatyzacja majątku (+)</t>
  </si>
  <si>
    <t>5.</t>
  </si>
  <si>
    <t>Nadwyżka budzetu z lat ubiegłych (+)</t>
  </si>
  <si>
    <t>6.</t>
  </si>
  <si>
    <t>Wolne środki wynikające z rozliczeń kredytów i pożyczek z lat ubiegłych</t>
  </si>
  <si>
    <t>II.</t>
  </si>
  <si>
    <t>Przeznaczenie nadwyżki budzetowej</t>
  </si>
  <si>
    <t>Wykup papierów wartościowych  (-)</t>
  </si>
  <si>
    <t>Spłata kredytu (-)</t>
  </si>
  <si>
    <t>§ 992</t>
  </si>
  <si>
    <t>Spłata pożyczki (-)</t>
  </si>
  <si>
    <t>III.</t>
  </si>
  <si>
    <t>Udzielone pożyczki (-)</t>
  </si>
  <si>
    <t>Załącznik Nr 6</t>
  </si>
  <si>
    <t>II transza</t>
  </si>
  <si>
    <t>w tym:300 000</t>
  </si>
  <si>
    <t>Załącznik Nr 5</t>
  </si>
  <si>
    <t>Załącznik Nr 2</t>
  </si>
  <si>
    <t>Opieka społeczna</t>
  </si>
  <si>
    <t>Wpływy z opłat za koncesje i licencje</t>
  </si>
  <si>
    <t>Wpływy z różnych dochodów</t>
  </si>
  <si>
    <t>Otrzymane spadki zapisy i darowizny</t>
  </si>
  <si>
    <t>Podróże służbowe krajowe</t>
  </si>
  <si>
    <t>Plan finansowy na 2004 r.</t>
  </si>
  <si>
    <t xml:space="preserve">PROGNOZA  DŁUGU POWIATU NA 31 GRUDNIA 2004  R.   I  LATA NASTĘPNE  </t>
  </si>
  <si>
    <t>Wskaźnik G/A % (art. 113 ustawy o fin. publ. maks. 15  %)</t>
  </si>
  <si>
    <t>Wymagalne zobowiązania z tytułu:udzielonych poręczeń dla SP ZZOZ Wyszków</t>
  </si>
  <si>
    <t>WFOŚiGW Warszawa</t>
  </si>
  <si>
    <t>lata następne</t>
  </si>
  <si>
    <t>B</t>
  </si>
  <si>
    <t>0590</t>
  </si>
  <si>
    <t>0920</t>
  </si>
  <si>
    <t>0960</t>
  </si>
  <si>
    <t>0970</t>
  </si>
  <si>
    <t>Plan na 2004 r.</t>
  </si>
  <si>
    <t>środka specjalnego utworzonego z mocy ustawy "Spadki zapisy i darowizny" przy Specjalnym Ośrodku Szkolno Wychowawczym w Wyszkowie</t>
  </si>
  <si>
    <t>Dział 854</t>
  </si>
  <si>
    <t>Rozdział 85403</t>
  </si>
  <si>
    <t>Różne rozliczenia</t>
  </si>
  <si>
    <t>75801</t>
  </si>
  <si>
    <t>Część oświatowa subwencji ogólnej dla jednostek samorządu terytorialnego</t>
  </si>
  <si>
    <t>2920</t>
  </si>
  <si>
    <t>Subwencje ogólne z budzetu państwa</t>
  </si>
  <si>
    <t>Oświata i wychowanie</t>
  </si>
  <si>
    <t>80130</t>
  </si>
  <si>
    <t>Szkoły zawodowe</t>
  </si>
  <si>
    <t>80140</t>
  </si>
  <si>
    <t>Centra kształcenia praktycznego i ustawicznego oraz ośrodki dokształcania zawodowego</t>
  </si>
  <si>
    <t>Edukacyjna opieka wychowawcza</t>
  </si>
  <si>
    <t>85410</t>
  </si>
  <si>
    <t>Internaty i bursy szkolne</t>
  </si>
  <si>
    <t>85333</t>
  </si>
  <si>
    <t>Powiatowe urzędy pracy</t>
  </si>
  <si>
    <r>
      <t>Rozdział 75020 - Starostwa powiatowe</t>
    </r>
    <r>
      <rPr>
        <sz val="8"/>
        <rFont val="Arial CE"/>
        <family val="2"/>
      </rPr>
      <t xml:space="preserve"> - zwiększa się dochody powiatu o kwotę 47.389 zł z tytułu większych niż planowano wpływów z opłat za koncesje i licencje. Zwiększone środki przeznacza się  na udział własny w finansowaniu termomodernizacji budynku Powiatowego Urzędu Pracy w Wyszkowie - docieplenie ścian zewnętrznych.</t>
    </r>
  </si>
  <si>
    <r>
      <t xml:space="preserve">Rozdział 75801 - Część oświatowa subwencji ogólnej dla jednostek samorządu terytorialnego </t>
    </r>
    <r>
      <rPr>
        <sz val="8"/>
        <rFont val="Arial CE"/>
        <family val="2"/>
      </rPr>
      <t xml:space="preserve"> - zwieksza się dochody powiatu o kwotę 81.611 zł w związku z pismem Ministra Finansów Nr ST4-4820-119/2004 z dnia 16.02.2004 r. zwiększającym kwotę części oświatowej subwencji ogólnej</t>
    </r>
  </si>
  <si>
    <t>Zespół  Szkół Nr 1 w Wyszkowie - wymiana stoalrki okiennej w budynku szkoły kwota 80.160 zł</t>
  </si>
  <si>
    <t>Zespół Szkół Nr 2 w Wyszkowie - kontynuacja termomodernizacji budynku szkoły kwota  120.240 zł</t>
  </si>
  <si>
    <t>Centrum Kształcenia Praktycznego w Wyszkowie - docieplenie ścian budynku dydaktycznego oraz kontynuacja wymiany stolarki w budynku warsztatowym - kwota 120.240 zł</t>
  </si>
  <si>
    <t>Bursa Szkolna w Wyszkowie - II etap wymiany stolarki okiennej oraz docieplenie stropodachu nad stołówką i łącznikiem - kwota 73.480 zł</t>
  </si>
  <si>
    <t>Internat I LO w Wyszkowie - wymiana okien w bydynku szkolnym i kontynuacja wymiany okien w internacie - kwota 46.880 zł</t>
  </si>
  <si>
    <r>
      <t xml:space="preserve">Rozdział 85333 - powiatowe urzędy pracy </t>
    </r>
    <r>
      <rPr>
        <sz val="8"/>
        <rFont val="Arial CE"/>
        <family val="2"/>
      </rPr>
      <t>- zwiększa się wydatki o kwotę 88.000 zł z przeznaczeniem na termomodernizację budynku użyteczności publicznej  - PUP w Wyszkowie - docieplnie ścian zewnętrznych.</t>
    </r>
  </si>
  <si>
    <r>
      <t xml:space="preserve">W dziale </t>
    </r>
    <r>
      <rPr>
        <b/>
        <sz val="8"/>
        <rFont val="Arial CE"/>
        <family val="2"/>
      </rPr>
      <t xml:space="preserve">Oświata i wychowanie oraz Edukacyjna opieka wychowawcza </t>
    </r>
    <r>
      <rPr>
        <sz val="8"/>
        <rFont val="Arial CE"/>
        <family val="2"/>
      </rPr>
      <t xml:space="preserve">zwiększa się wydatki o kwotę 441.000 zł z przeznaczeniem na prace termomodernizacyjne i termorenowacyjne dla n/w jednostek oświatowych </t>
    </r>
  </si>
  <si>
    <t>w tym: 328 361</t>
  </si>
  <si>
    <t>Załącznik Nr  3</t>
  </si>
  <si>
    <t>Zestawienie zmian w planie finansowym na 2004 r.</t>
  </si>
  <si>
    <t>Powiatowego Funduszu Ochrony Środowiska i Gospodarki Wodnej</t>
  </si>
  <si>
    <t>Dział 900</t>
  </si>
  <si>
    <t>Rozdział 90011</t>
  </si>
  <si>
    <t xml:space="preserve">Zwiększenia </t>
  </si>
  <si>
    <t>Zmniejszenia</t>
  </si>
  <si>
    <t>Plan po zmianach</t>
  </si>
  <si>
    <t>Stan funduszu na początek roku</t>
  </si>
  <si>
    <t>1.1</t>
  </si>
  <si>
    <t>środki pienężne</t>
  </si>
  <si>
    <t>1.2</t>
  </si>
  <si>
    <t>należności</t>
  </si>
  <si>
    <t>1.3</t>
  </si>
  <si>
    <t>zobowiązania</t>
  </si>
  <si>
    <t>Przelewy redystrybucyjne</t>
  </si>
  <si>
    <t>2960</t>
  </si>
  <si>
    <t>Wpływy z różnych opłat</t>
  </si>
  <si>
    <t>0690</t>
  </si>
  <si>
    <t>Dotacje przekazane z funduszy celowych na realizację zadań bieżących dla jednostek nie zaliczanych do jednostek sektora finansów publicznych</t>
  </si>
  <si>
    <t>2450</t>
  </si>
  <si>
    <t>Wydatki na zakupy inwestycyjne funduszy celowych</t>
  </si>
  <si>
    <t>6120</t>
  </si>
  <si>
    <t>Dotacje z funduszy celowych na finansowanie lub dofinansowanie kosztów realizacji inwestycji i zakupów inwestycyjnych jednostek sektora finansów publicznych</t>
  </si>
  <si>
    <t>6260</t>
  </si>
  <si>
    <t>Wydatki na pomoc finansową udzielaną między jednostkami samorządu terytorialnego na finansowanie własnych zadań inwestycyjnych i zakupów inwestycyjnych</t>
  </si>
  <si>
    <t>6300</t>
  </si>
  <si>
    <t>Stan funduszu na koniec roku (poz. 1+2-3)</t>
  </si>
  <si>
    <t>Zmian w planie wydatków dokonuje  się w związku z przyznaniem dotacji dla SPZZOZ w Wyszkowie w kwocie 50.000 zł z przeznaczeniem na  na dofinansowanie kosztów "Termomodernizacji budynku szpitala - etap I " stanowiący część udziału własnego zadania. Pozostała częśc kosztów zadania zostanie sfinansowana pożyczką z WFOŚiGW zaciągniętą przez SPZZOZ w Wyszkowie i środkami własnymi szpitala.</t>
  </si>
  <si>
    <t>Ponadto dokonuje się przesunięć pomiędzy paragrafami wydatków zmniejsza się § 4210 a zwiększa się § 4300 na wydatki dotyczące dodruku folderu "Powiat Wyszkowski - unikatowe wartości przyrodnicze, historyczne i krajobrazowe"</t>
  </si>
  <si>
    <t>środka specjalnego  przy Poradni Psychologiczno - Pedagogicznej  w Wyszkowie</t>
  </si>
  <si>
    <t>Rozdział 85406</t>
  </si>
  <si>
    <t>Plan po zmianie na 2004 r.</t>
  </si>
  <si>
    <t>zwiększenia (+)</t>
  </si>
  <si>
    <t>zmniejszenia (-)</t>
  </si>
  <si>
    <t>4120</t>
  </si>
  <si>
    <t>4110</t>
  </si>
  <si>
    <t>4240</t>
  </si>
  <si>
    <t>Składki na ubezpieczenie społeczne</t>
  </si>
  <si>
    <t>Składki na fundusz pracy</t>
  </si>
  <si>
    <t>Zakup pomocy dydaktycznych</t>
  </si>
  <si>
    <t>Zmiany wynikają z tytułu pozyskania dodatkowych środków na realizację zadania z zakresu profilaktyki uzależnień pod nazwą "Między nami chłopakami". Otrzymane środki pieniężne zostaną przeznaczone na honorarium dla osób prowadzących zajęcia oraz imprezy, w których grupa młodzieży będzie uczestniczyć.</t>
  </si>
  <si>
    <t>Pomoc społeczna</t>
  </si>
  <si>
    <t>85218</t>
  </si>
  <si>
    <t>Powiatowe centra pomocy rodzinie</t>
  </si>
  <si>
    <t>4010</t>
  </si>
  <si>
    <t>Wynagrodzenia osobowe</t>
  </si>
  <si>
    <t>4260</t>
  </si>
  <si>
    <t>Zakup energii</t>
  </si>
  <si>
    <t>757</t>
  </si>
  <si>
    <t>Obsługa długu publicznego</t>
  </si>
  <si>
    <t>75702</t>
  </si>
  <si>
    <t>Obsługa papierów wartościowych pożyczek i kredytów jednostek samorządu terytorialnego</t>
  </si>
  <si>
    <t>8070</t>
  </si>
  <si>
    <t>Odsetki i dyskonto od krajowych skarbowych papierów wartościowych oraz od krajowych pożyczek i kredytów</t>
  </si>
  <si>
    <t>Środki na pokrycie wydatków pochodzą z części  oświatowej subwencji ogólnej , dochodów własnych powiatu  - kwota 129.000 zł oraz pożyczki z Wojewódzkiego Funduszu Ochrony Środowiska i Gospodarki Wodnej w Warszawie na łączną kwotę 400.000 zł</t>
  </si>
  <si>
    <t>Rozdysponuwuje się wolne środki z roku 2003 w kwocie 432.716 zł i przeznacza się  :</t>
  </si>
  <si>
    <t>20.000 zł - dla Powiatowego Centrum Pomocy Rodzinie na działalność bieżącą w tym na koszty eksplotatacji samochodu, wynagrodzenia i pochodne oraz pokrycie zobowiązania z roku 2003 z tyt. energii.</t>
  </si>
  <si>
    <t>10.716 zł - na odsetki od kredytów i pożyczek zaciągniętych w 2004 r.</t>
  </si>
  <si>
    <t>Pozostała kwota tj. 402.000 zł zmniejszy deficyt budżetu.</t>
  </si>
  <si>
    <r>
      <t xml:space="preserve">Rozdział 75702 - Obsługa papierów wartościowych pożyczek i kredytów jednostek samorządu terytorialnego </t>
    </r>
    <r>
      <rPr>
        <sz val="8"/>
        <rFont val="Arial CE"/>
        <family val="2"/>
      </rPr>
      <t>- zwiększa się plan wydatków o kwotę 10.716 zł w związku z odsetkami od kredytów i pożyczek, które powiat zaciągnie w 2004 r.</t>
    </r>
  </si>
  <si>
    <r>
      <t>Rozdział 85218 - Powiatowe centra pomocy rodzinie</t>
    </r>
    <r>
      <rPr>
        <sz val="8"/>
        <rFont val="Arial CE"/>
        <family val="2"/>
      </rPr>
      <t xml:space="preserve"> - zwiększa się plan wydatków o kwotę 20.000 zł z przeznaczeniem na wynagrodzenia i pochodne od wynagrodzeń, koszty eksploatacji samochodu i zobowiązanie z tytułu eneregii z 2003 r.</t>
    </r>
  </si>
  <si>
    <t>Załącznik Nr 4</t>
  </si>
  <si>
    <t>w tym:662.100</t>
  </si>
  <si>
    <t>Do Uchwały Nr XVII/107/2004</t>
  </si>
  <si>
    <t>z dnia 23 kwietnia 2004 r.</t>
  </si>
  <si>
    <t>do Uchwały Nr XVII/107/2004</t>
  </si>
  <si>
    <t>z dnia 23 kwietnia 2004r.</t>
  </si>
  <si>
    <t>Przychodami środka specjalnego jest darowizna od Komitetu Organizacyjnego balu charytatywnego. Otrzymane środki przeznacza się na zakup niezbędnych materiałów i wyposażenia na potrzeby ośrodka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</si>
</sst>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0\-000"/>
    <numFmt numFmtId="167" formatCode="_-* #,##0.0\ &quot;zł&quot;_-;\-* #,##0.0\ &quot;zł&quot;_-;_-* &quot;-&quot;??\ &quot;zł&quot;_-;_-@_-"/>
    <numFmt numFmtId="168" formatCode="_-* #,##0\ &quot;zł&quot;_-;\-* #,##0\ &quot;zł&quot;_-;_-* &quot;-&quot;??\ &quot;zł&quot;_-;_-@_-"/>
    <numFmt numFmtId="169" formatCode="#,##0.0"/>
    <numFmt numFmtId="170" formatCode="#,##0.00_ ;\-#,##0.00\ "/>
  </numFmts>
  <fonts count="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8"/>
      <name val="Arial CE"/>
      <family val="2"/>
    </font>
    <font>
      <u val="singleAccounting"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wrapText="1"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0" fontId="1" fillId="0" borderId="1" xfId="0" applyFont="1" applyBorder="1" applyAlignment="1">
      <alignment/>
    </xf>
    <xf numFmtId="165" fontId="1" fillId="0" borderId="2" xfId="15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165" fontId="2" fillId="0" borderId="2" xfId="15" applyNumberFormat="1" applyFont="1" applyBorder="1" applyAlignment="1">
      <alignment horizontal="center"/>
    </xf>
    <xf numFmtId="165" fontId="2" fillId="0" borderId="2" xfId="15" applyNumberFormat="1" applyFont="1" applyBorder="1" applyAlignment="1">
      <alignment/>
    </xf>
    <xf numFmtId="0" fontId="1" fillId="0" borderId="7" xfId="0" applyFont="1" applyBorder="1" applyAlignment="1">
      <alignment/>
    </xf>
    <xf numFmtId="49" fontId="2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2" xfId="15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vertical="center"/>
    </xf>
    <xf numFmtId="165" fontId="1" fillId="0" borderId="9" xfId="15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15" applyNumberFormat="1" applyFont="1" applyBorder="1" applyAlignment="1">
      <alignment horizontal="center" vertical="center"/>
    </xf>
    <xf numFmtId="165" fontId="1" fillId="0" borderId="1" xfId="15" applyNumberFormat="1" applyFont="1" applyBorder="1" applyAlignment="1">
      <alignment vertical="center"/>
    </xf>
    <xf numFmtId="165" fontId="2" fillId="0" borderId="11" xfId="15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65" fontId="1" fillId="0" borderId="14" xfId="15" applyNumberFormat="1" applyFont="1" applyBorder="1" applyAlignment="1">
      <alignment horizontal="justify" vertical="center"/>
    </xf>
    <xf numFmtId="165" fontId="2" fillId="0" borderId="14" xfId="15" applyNumberFormat="1" applyFont="1" applyBorder="1" applyAlignment="1">
      <alignment horizontal="justify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5" fontId="1" fillId="0" borderId="18" xfId="15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15" applyNumberFormat="1" applyFont="1" applyBorder="1" applyAlignment="1">
      <alignment horizontal="center" vertical="center"/>
    </xf>
    <xf numFmtId="165" fontId="2" fillId="0" borderId="21" xfId="15" applyNumberFormat="1" applyFont="1" applyBorder="1" applyAlignment="1">
      <alignment horizontal="justify" vertical="center"/>
    </xf>
    <xf numFmtId="165" fontId="1" fillId="0" borderId="21" xfId="15" applyNumberFormat="1" applyFont="1" applyBorder="1" applyAlignment="1">
      <alignment horizontal="justify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65" fontId="4" fillId="0" borderId="21" xfId="15" applyNumberFormat="1" applyFont="1" applyBorder="1" applyAlignment="1">
      <alignment horizontal="justify" vertical="center"/>
    </xf>
    <xf numFmtId="165" fontId="4" fillId="0" borderId="14" xfId="15" applyNumberFormat="1" applyFont="1" applyBorder="1" applyAlignment="1">
      <alignment horizontal="justify" vertical="center"/>
    </xf>
    <xf numFmtId="165" fontId="1" fillId="0" borderId="13" xfId="15" applyNumberFormat="1" applyFont="1" applyBorder="1" applyAlignment="1">
      <alignment vertical="center"/>
    </xf>
    <xf numFmtId="165" fontId="1" fillId="0" borderId="25" xfId="15" applyNumberFormat="1" applyFont="1" applyBorder="1" applyAlignment="1">
      <alignment vertical="center"/>
    </xf>
    <xf numFmtId="165" fontId="2" fillId="0" borderId="13" xfId="15" applyNumberFormat="1" applyFont="1" applyBorder="1" applyAlignment="1">
      <alignment vertical="center"/>
    </xf>
    <xf numFmtId="165" fontId="2" fillId="0" borderId="25" xfId="15" applyNumberFormat="1" applyFont="1" applyBorder="1" applyAlignment="1">
      <alignment vertical="center"/>
    </xf>
    <xf numFmtId="165" fontId="2" fillId="0" borderId="26" xfId="0" applyNumberFormat="1" applyFont="1" applyBorder="1" applyAlignment="1">
      <alignment horizontal="justify" vertical="center" wrapText="1"/>
    </xf>
    <xf numFmtId="49" fontId="1" fillId="0" borderId="24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165" fontId="3" fillId="0" borderId="2" xfId="15" applyNumberFormat="1" applyFont="1" applyBorder="1" applyAlignment="1">
      <alignment vertical="center"/>
    </xf>
    <xf numFmtId="165" fontId="4" fillId="0" borderId="13" xfId="15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165" fontId="1" fillId="0" borderId="12" xfId="15" applyNumberFormat="1" applyFont="1" applyBorder="1" applyAlignment="1">
      <alignment vertical="center"/>
    </xf>
    <xf numFmtId="165" fontId="1" fillId="0" borderId="27" xfId="15" applyNumberFormat="1" applyFont="1" applyBorder="1" applyAlignment="1">
      <alignment vertical="center"/>
    </xf>
    <xf numFmtId="0" fontId="3" fillId="0" borderId="28" xfId="0" applyNumberFormat="1" applyFont="1" applyBorder="1" applyAlignment="1">
      <alignment horizontal="justify" vertical="center" wrapText="1"/>
    </xf>
    <xf numFmtId="0" fontId="2" fillId="0" borderId="28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165" fontId="7" fillId="0" borderId="0" xfId="15" applyNumberFormat="1" applyFont="1" applyBorder="1" applyAlignment="1">
      <alignment horizontal="left"/>
    </xf>
    <xf numFmtId="0" fontId="7" fillId="0" borderId="29" xfId="0" applyFont="1" applyBorder="1" applyAlignment="1">
      <alignment/>
    </xf>
    <xf numFmtId="165" fontId="7" fillId="0" borderId="0" xfId="15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165" fontId="7" fillId="0" borderId="12" xfId="15" applyNumberFormat="1" applyFont="1" applyBorder="1" applyAlignment="1">
      <alignment wrapText="1"/>
    </xf>
    <xf numFmtId="165" fontId="7" fillId="0" borderId="12" xfId="15" applyNumberFormat="1" applyFont="1" applyBorder="1" applyAlignment="1">
      <alignment/>
    </xf>
    <xf numFmtId="165" fontId="7" fillId="0" borderId="12" xfId="0" applyNumberFormat="1" applyFont="1" applyBorder="1" applyAlignment="1">
      <alignment/>
    </xf>
    <xf numFmtId="165" fontId="7" fillId="0" borderId="30" xfId="0" applyNumberFormat="1" applyFont="1" applyBorder="1" applyAlignment="1">
      <alignment/>
    </xf>
    <xf numFmtId="165" fontId="7" fillId="0" borderId="30" xfId="15" applyNumberFormat="1" applyFont="1" applyBorder="1" applyAlignment="1">
      <alignment/>
    </xf>
    <xf numFmtId="0" fontId="7" fillId="0" borderId="6" xfId="0" applyFont="1" applyBorder="1" applyAlignment="1">
      <alignment horizontal="center" wrapText="1"/>
    </xf>
    <xf numFmtId="165" fontId="7" fillId="0" borderId="6" xfId="15" applyNumberFormat="1" applyFont="1" applyBorder="1" applyAlignment="1">
      <alignment wrapText="1"/>
    </xf>
    <xf numFmtId="165" fontId="7" fillId="0" borderId="6" xfId="15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31" xfId="15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1" xfId="0" applyFont="1" applyBorder="1" applyAlignment="1">
      <alignment/>
    </xf>
    <xf numFmtId="165" fontId="7" fillId="0" borderId="1" xfId="15" applyNumberFormat="1" applyFont="1" applyBorder="1" applyAlignment="1">
      <alignment horizontal="center" wrapText="1"/>
    </xf>
    <xf numFmtId="165" fontId="7" fillId="0" borderId="1" xfId="15" applyNumberFormat="1" applyFont="1" applyBorder="1" applyAlignment="1">
      <alignment wrapText="1"/>
    </xf>
    <xf numFmtId="165" fontId="7" fillId="0" borderId="1" xfId="15" applyNumberFormat="1" applyFont="1" applyBorder="1" applyAlignment="1">
      <alignment/>
    </xf>
    <xf numFmtId="165" fontId="7" fillId="0" borderId="32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165" fontId="7" fillId="0" borderId="29" xfId="15" applyNumberFormat="1" applyFont="1" applyBorder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15" applyNumberFormat="1" applyFont="1" applyBorder="1" applyAlignment="1">
      <alignment vertical="center" wrapText="1"/>
    </xf>
    <xf numFmtId="165" fontId="7" fillId="0" borderId="1" xfId="15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32" xfId="15" applyNumberFormat="1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5" fontId="7" fillId="0" borderId="1" xfId="15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0" borderId="32" xfId="15" applyNumberFormat="1" applyFont="1" applyBorder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center" wrapText="1"/>
    </xf>
    <xf numFmtId="165" fontId="7" fillId="0" borderId="13" xfId="15" applyNumberFormat="1" applyFont="1" applyBorder="1" applyAlignment="1">
      <alignment wrapText="1"/>
    </xf>
    <xf numFmtId="165" fontId="7" fillId="0" borderId="13" xfId="15" applyNumberFormat="1" applyFont="1" applyBorder="1" applyAlignment="1">
      <alignment/>
    </xf>
    <xf numFmtId="165" fontId="7" fillId="0" borderId="13" xfId="15" applyNumberFormat="1" applyFont="1" applyBorder="1" applyAlignment="1">
      <alignment horizontal="right"/>
    </xf>
    <xf numFmtId="165" fontId="7" fillId="0" borderId="28" xfId="15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center" wrapText="1"/>
    </xf>
    <xf numFmtId="165" fontId="7" fillId="0" borderId="14" xfId="15" applyNumberFormat="1" applyFont="1" applyBorder="1" applyAlignment="1">
      <alignment wrapText="1"/>
    </xf>
    <xf numFmtId="165" fontId="7" fillId="0" borderId="14" xfId="15" applyNumberFormat="1" applyFont="1" applyBorder="1" applyAlignment="1">
      <alignment/>
    </xf>
    <xf numFmtId="165" fontId="7" fillId="0" borderId="14" xfId="15" applyNumberFormat="1" applyFont="1" applyBorder="1" applyAlignment="1">
      <alignment horizontal="right"/>
    </xf>
    <xf numFmtId="165" fontId="7" fillId="0" borderId="33" xfId="15" applyNumberFormat="1" applyFont="1" applyBorder="1" applyAlignment="1">
      <alignment horizontal="right"/>
    </xf>
    <xf numFmtId="165" fontId="7" fillId="0" borderId="1" xfId="15" applyNumberFormat="1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65" fontId="7" fillId="0" borderId="13" xfId="0" applyNumberFormat="1" applyFont="1" applyBorder="1" applyAlignment="1">
      <alignment horizontal="right"/>
    </xf>
    <xf numFmtId="165" fontId="7" fillId="0" borderId="28" xfId="15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165" fontId="7" fillId="0" borderId="14" xfId="0" applyNumberFormat="1" applyFont="1" applyBorder="1" applyAlignment="1">
      <alignment horizontal="right"/>
    </xf>
    <xf numFmtId="165" fontId="7" fillId="0" borderId="33" xfId="15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3" fontId="7" fillId="0" borderId="1" xfId="15" applyFont="1" applyBorder="1" applyAlignment="1">
      <alignment wrapText="1"/>
    </xf>
    <xf numFmtId="165" fontId="7" fillId="0" borderId="1" xfId="15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165" fontId="7" fillId="0" borderId="1" xfId="15" applyNumberFormat="1" applyFont="1" applyBorder="1" applyAlignment="1">
      <alignment horizontal="right" wrapText="1"/>
    </xf>
    <xf numFmtId="165" fontId="7" fillId="0" borderId="32" xfId="15" applyNumberFormat="1" applyFont="1" applyBorder="1" applyAlignment="1">
      <alignment wrapText="1"/>
    </xf>
    <xf numFmtId="165" fontId="7" fillId="0" borderId="32" xfId="15" applyNumberFormat="1" applyFont="1" applyBorder="1" applyAlignment="1">
      <alignment/>
    </xf>
    <xf numFmtId="10" fontId="7" fillId="0" borderId="1" xfId="0" applyNumberFormat="1" applyFont="1" applyBorder="1" applyAlignment="1">
      <alignment horizontal="center" wrapText="1"/>
    </xf>
    <xf numFmtId="10" fontId="7" fillId="0" borderId="32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10" fontId="7" fillId="0" borderId="11" xfId="0" applyNumberFormat="1" applyFont="1" applyBorder="1" applyAlignment="1">
      <alignment horizontal="center" wrapText="1"/>
    </xf>
    <xf numFmtId="10" fontId="7" fillId="0" borderId="26" xfId="0" applyNumberFormat="1" applyFont="1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0" fontId="8" fillId="0" borderId="34" xfId="0" applyFont="1" applyBorder="1" applyAlignment="1">
      <alignment wrapText="1"/>
    </xf>
    <xf numFmtId="0" fontId="7" fillId="0" borderId="34" xfId="0" applyFont="1" applyBorder="1" applyAlignment="1">
      <alignment wrapText="1"/>
    </xf>
    <xf numFmtId="165" fontId="7" fillId="0" borderId="34" xfId="15" applyNumberFormat="1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5" fontId="7" fillId="0" borderId="0" xfId="15" applyNumberFormat="1" applyFont="1" applyBorder="1" applyAlignment="1">
      <alignment wrapText="1"/>
    </xf>
    <xf numFmtId="165" fontId="7" fillId="0" borderId="0" xfId="15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165" fontId="7" fillId="0" borderId="13" xfId="15" applyNumberFormat="1" applyFont="1" applyBorder="1" applyAlignment="1">
      <alignment horizontal="center"/>
    </xf>
    <xf numFmtId="165" fontId="7" fillId="0" borderId="14" xfId="15" applyNumberFormat="1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1" xfId="0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165" fontId="2" fillId="0" borderId="40" xfId="15" applyNumberFormat="1" applyFont="1" applyBorder="1" applyAlignment="1">
      <alignment vertical="center"/>
    </xf>
    <xf numFmtId="165" fontId="7" fillId="0" borderId="2" xfId="15" applyNumberFormat="1" applyFont="1" applyBorder="1" applyAlignment="1">
      <alignment horizontal="right"/>
    </xf>
    <xf numFmtId="165" fontId="7" fillId="0" borderId="2" xfId="15" applyNumberFormat="1" applyFont="1" applyBorder="1" applyAlignment="1">
      <alignment horizontal="center"/>
    </xf>
    <xf numFmtId="10" fontId="7" fillId="0" borderId="2" xfId="0" applyNumberFormat="1" applyFont="1" applyBorder="1" applyAlignment="1">
      <alignment horizontal="center" wrapText="1"/>
    </xf>
    <xf numFmtId="165" fontId="7" fillId="0" borderId="2" xfId="15" applyNumberFormat="1" applyFont="1" applyBorder="1" applyAlignment="1">
      <alignment/>
    </xf>
    <xf numFmtId="10" fontId="7" fillId="0" borderId="40" xfId="0" applyNumberFormat="1" applyFont="1" applyBorder="1" applyAlignment="1">
      <alignment horizontal="center" wrapText="1"/>
    </xf>
    <xf numFmtId="165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4" xfId="0" applyNumberFormat="1" applyFont="1" applyBorder="1" applyAlignment="1">
      <alignment horizontal="justify" vertical="top" wrapText="1"/>
    </xf>
    <xf numFmtId="0" fontId="2" fillId="0" borderId="14" xfId="0" applyNumberFormat="1" applyFont="1" applyBorder="1" applyAlignment="1">
      <alignment horizontal="justify" vertical="center"/>
    </xf>
    <xf numFmtId="0" fontId="3" fillId="0" borderId="14" xfId="0" applyNumberFormat="1" applyFont="1" applyBorder="1" applyAlignment="1">
      <alignment horizontal="justify" vertical="center"/>
    </xf>
    <xf numFmtId="0" fontId="1" fillId="0" borderId="14" xfId="0" applyNumberFormat="1" applyFont="1" applyBorder="1" applyAlignment="1">
      <alignment horizontal="justify" vertical="center"/>
    </xf>
    <xf numFmtId="0" fontId="1" fillId="0" borderId="28" xfId="0" applyNumberFormat="1" applyFont="1" applyBorder="1" applyAlignment="1">
      <alignment horizontal="justify" vertical="center" wrapText="1"/>
    </xf>
    <xf numFmtId="0" fontId="4" fillId="0" borderId="28" xfId="0" applyNumberFormat="1" applyFont="1" applyBorder="1" applyAlignment="1">
      <alignment horizontal="justify" vertical="center" wrapText="1"/>
    </xf>
    <xf numFmtId="0" fontId="3" fillId="0" borderId="32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65" fontId="1" fillId="0" borderId="35" xfId="15" applyNumberFormat="1" applyFont="1" applyBorder="1" applyAlignment="1">
      <alignment horizontal="center" wrapText="1"/>
    </xf>
    <xf numFmtId="165" fontId="1" fillId="0" borderId="31" xfId="15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top"/>
    </xf>
    <xf numFmtId="165" fontId="1" fillId="0" borderId="35" xfId="15" applyNumberFormat="1" applyFont="1" applyBorder="1" applyAlignment="1">
      <alignment horizontal="center" vertical="center"/>
    </xf>
    <xf numFmtId="165" fontId="4" fillId="0" borderId="25" xfId="15" applyNumberFormat="1" applyFont="1" applyBorder="1" applyAlignment="1">
      <alignment vertical="center"/>
    </xf>
    <xf numFmtId="165" fontId="3" fillId="0" borderId="25" xfId="15" applyNumberFormat="1" applyFont="1" applyBorder="1" applyAlignment="1">
      <alignment vertical="center"/>
    </xf>
    <xf numFmtId="165" fontId="7" fillId="0" borderId="25" xfId="15" applyNumberFormat="1" applyFont="1" applyBorder="1" applyAlignment="1">
      <alignment/>
    </xf>
    <xf numFmtId="165" fontId="7" fillId="0" borderId="12" xfId="15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165" fontId="7" fillId="0" borderId="30" xfId="15" applyNumberFormat="1" applyFont="1" applyBorder="1" applyAlignment="1">
      <alignment horizontal="center"/>
    </xf>
    <xf numFmtId="165" fontId="7" fillId="0" borderId="12" xfId="15" applyNumberFormat="1" applyFont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27" xfId="0" applyFont="1" applyBorder="1" applyAlignment="1">
      <alignment/>
    </xf>
    <xf numFmtId="49" fontId="1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165" fontId="1" fillId="0" borderId="0" xfId="15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/>
    </xf>
    <xf numFmtId="49" fontId="1" fillId="0" borderId="4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165" fontId="1" fillId="0" borderId="6" xfId="15" applyNumberFormat="1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165" fontId="1" fillId="0" borderId="35" xfId="15" applyNumberFormat="1" applyFont="1" applyBorder="1" applyAlignment="1">
      <alignment vertical="center" wrapText="1"/>
    </xf>
    <xf numFmtId="0" fontId="2" fillId="0" borderId="3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1" xfId="15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49" fontId="2" fillId="0" borderId="2" xfId="15" applyNumberFormat="1" applyFont="1" applyBorder="1" applyAlignment="1">
      <alignment horizontal="center" vertical="top"/>
    </xf>
    <xf numFmtId="165" fontId="2" fillId="0" borderId="1" xfId="15" applyNumberFormat="1" applyFont="1" applyBorder="1" applyAlignment="1">
      <alignment vertical="center"/>
    </xf>
    <xf numFmtId="165" fontId="1" fillId="0" borderId="1" xfId="15" applyNumberFormat="1" applyFont="1" applyBorder="1" applyAlignment="1">
      <alignment vertical="top"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 vertical="top"/>
    </xf>
    <xf numFmtId="165" fontId="2" fillId="0" borderId="1" xfId="15" applyNumberFormat="1" applyFont="1" applyBorder="1" applyAlignment="1">
      <alignment vertical="top"/>
    </xf>
    <xf numFmtId="0" fontId="2" fillId="0" borderId="1" xfId="0" applyFont="1" applyBorder="1" applyAlignment="1">
      <alignment/>
    </xf>
    <xf numFmtId="165" fontId="2" fillId="0" borderId="2" xfId="15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49" fontId="1" fillId="0" borderId="3" xfId="0" applyNumberFormat="1" applyFont="1" applyBorder="1" applyAlignment="1">
      <alignment horizontal="center" vertical="top"/>
    </xf>
    <xf numFmtId="165" fontId="1" fillId="0" borderId="13" xfId="15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5" fontId="2" fillId="0" borderId="32" xfId="15" applyNumberFormat="1" applyFont="1" applyBorder="1" applyAlignment="1">
      <alignment vertical="center"/>
    </xf>
    <xf numFmtId="165" fontId="2" fillId="0" borderId="32" xfId="15" applyNumberFormat="1" applyFont="1" applyBorder="1" applyAlignment="1">
      <alignment/>
    </xf>
    <xf numFmtId="165" fontId="1" fillId="0" borderId="32" xfId="15" applyNumberFormat="1" applyFont="1" applyBorder="1" applyAlignment="1">
      <alignment/>
    </xf>
    <xf numFmtId="165" fontId="2" fillId="0" borderId="26" xfId="15" applyNumberFormat="1" applyFont="1" applyBorder="1" applyAlignment="1">
      <alignment vertical="center"/>
    </xf>
    <xf numFmtId="165" fontId="2" fillId="0" borderId="45" xfId="15" applyNumberFormat="1" applyFont="1" applyBorder="1" applyAlignment="1">
      <alignment vertical="center"/>
    </xf>
    <xf numFmtId="165" fontId="2" fillId="0" borderId="45" xfId="15" applyNumberFormat="1" applyFont="1" applyBorder="1" applyAlignment="1">
      <alignment/>
    </xf>
    <xf numFmtId="165" fontId="1" fillId="0" borderId="45" xfId="15" applyNumberFormat="1" applyFont="1" applyBorder="1" applyAlignment="1">
      <alignment/>
    </xf>
    <xf numFmtId="165" fontId="2" fillId="0" borderId="46" xfId="15" applyNumberFormat="1" applyFont="1" applyBorder="1" applyAlignment="1">
      <alignment vertical="center"/>
    </xf>
    <xf numFmtId="165" fontId="2" fillId="0" borderId="1" xfId="15" applyNumberFormat="1" applyFont="1" applyBorder="1" applyAlignment="1">
      <alignment/>
    </xf>
    <xf numFmtId="165" fontId="3" fillId="0" borderId="13" xfId="15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justify" vertical="center"/>
    </xf>
    <xf numFmtId="165" fontId="2" fillId="0" borderId="12" xfId="15" applyNumberFormat="1" applyFont="1" applyBorder="1" applyAlignment="1">
      <alignment horizontal="justify" vertical="center"/>
    </xf>
    <xf numFmtId="165" fontId="2" fillId="0" borderId="27" xfId="15" applyNumberFormat="1" applyFont="1" applyBorder="1" applyAlignment="1">
      <alignment horizontal="justify" vertical="center"/>
    </xf>
    <xf numFmtId="0" fontId="3" fillId="0" borderId="28" xfId="0" applyNumberFormat="1" applyFont="1" applyBorder="1" applyAlignment="1">
      <alignment horizontal="justify" vertical="center"/>
    </xf>
    <xf numFmtId="165" fontId="3" fillId="0" borderId="13" xfId="15" applyNumberFormat="1" applyFont="1" applyBorder="1" applyAlignment="1">
      <alignment horizontal="justify" vertical="center"/>
    </xf>
    <xf numFmtId="165" fontId="3" fillId="0" borderId="25" xfId="15" applyNumberFormat="1" applyFont="1" applyBorder="1" applyAlignment="1">
      <alignment horizontal="justify" vertical="center"/>
    </xf>
    <xf numFmtId="0" fontId="1" fillId="0" borderId="32" xfId="0" applyNumberFormat="1" applyFont="1" applyBorder="1" applyAlignment="1">
      <alignment horizontal="justify" vertical="center"/>
    </xf>
    <xf numFmtId="165" fontId="1" fillId="0" borderId="1" xfId="15" applyNumberFormat="1" applyFont="1" applyBorder="1" applyAlignment="1">
      <alignment horizontal="justify" vertical="center"/>
    </xf>
    <xf numFmtId="165" fontId="1" fillId="0" borderId="2" xfId="15" applyNumberFormat="1" applyFont="1" applyBorder="1" applyAlignment="1">
      <alignment horizontal="justify" vertical="center"/>
    </xf>
    <xf numFmtId="49" fontId="1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justify" vertical="top" wrapText="1"/>
    </xf>
    <xf numFmtId="4" fontId="0" fillId="0" borderId="0" xfId="0" applyNumberFormat="1" applyFont="1" applyAlignment="1">
      <alignment horizontal="justify" vertical="top" wrapText="1"/>
    </xf>
    <xf numFmtId="49" fontId="0" fillId="0" borderId="0" xfId="0" applyNumberFormat="1" applyAlignment="1">
      <alignment horizontal="justify" vertical="top" wrapText="1"/>
    </xf>
    <xf numFmtId="37" fontId="0" fillId="0" borderId="0" xfId="0" applyNumberForma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4" fontId="3" fillId="0" borderId="0" xfId="0" applyNumberFormat="1" applyFont="1" applyAlignment="1">
      <alignment horizontal="justify" vertical="top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justify" vertical="top" wrapText="1"/>
    </xf>
    <xf numFmtId="5" fontId="0" fillId="0" borderId="0" xfId="0" applyNumberFormat="1" applyAlignment="1">
      <alignment horizontal="justify" vertical="top" wrapText="1"/>
    </xf>
    <xf numFmtId="37" fontId="3" fillId="0" borderId="0" xfId="0" applyNumberFormat="1" applyFont="1" applyAlignment="1">
      <alignment horizontal="justify" vertical="top" wrapText="1"/>
    </xf>
    <xf numFmtId="5" fontId="3" fillId="0" borderId="0" xfId="0" applyNumberFormat="1" applyFont="1" applyAlignment="1">
      <alignment horizontal="justify" vertical="top" wrapText="1"/>
    </xf>
    <xf numFmtId="0" fontId="1" fillId="0" borderId="0" xfId="0" applyNumberFormat="1" applyFont="1" applyAlignment="1">
      <alignment horizontal="justify" vertical="top" wrapText="1"/>
    </xf>
    <xf numFmtId="0" fontId="0" fillId="0" borderId="0" xfId="0" applyNumberFormat="1" applyFont="1" applyAlignment="1">
      <alignment horizontal="justify" vertical="top" wrapText="1"/>
    </xf>
    <xf numFmtId="37" fontId="1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49" fontId="0" fillId="0" borderId="0" xfId="0" applyNumberFormat="1" applyFont="1" applyAlignment="1">
      <alignment horizontal="justify" vertical="top" wrapText="1"/>
    </xf>
    <xf numFmtId="4" fontId="1" fillId="0" borderId="0" xfId="0" applyNumberFormat="1" applyFont="1" applyAlignment="1">
      <alignment horizontal="left" vertical="top" wrapText="1"/>
    </xf>
    <xf numFmtId="37" fontId="0" fillId="0" borderId="0" xfId="0" applyNumberFormat="1" applyFont="1" applyAlignment="1">
      <alignment horizontal="justify" vertical="top" wrapText="1"/>
    </xf>
    <xf numFmtId="49" fontId="5" fillId="0" borderId="0" xfId="0" applyNumberFormat="1" applyFont="1" applyAlignment="1">
      <alignment horizontal="justify" vertical="top" wrapText="1"/>
    </xf>
    <xf numFmtId="49" fontId="6" fillId="0" borderId="0" xfId="0" applyNumberFormat="1" applyFont="1" applyAlignment="1">
      <alignment horizontal="justify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justify"/>
    </xf>
    <xf numFmtId="49" fontId="3" fillId="0" borderId="0" xfId="0" applyNumberFormat="1" applyFont="1" applyAlignment="1">
      <alignment horizontal="justify"/>
    </xf>
    <xf numFmtId="49" fontId="1" fillId="0" borderId="0" xfId="0" applyNumberFormat="1" applyFont="1" applyAlignment="1">
      <alignment horizontal="justify" wrapText="1"/>
    </xf>
    <xf numFmtId="37" fontId="1" fillId="0" borderId="0" xfId="0" applyNumberFormat="1" applyFont="1" applyAlignment="1">
      <alignment horizontal="justify" wrapText="1"/>
    </xf>
    <xf numFmtId="37" fontId="0" fillId="0" borderId="0" xfId="0" applyNumberFormat="1" applyFont="1" applyAlignment="1">
      <alignment horizontal="justify" wrapText="1"/>
    </xf>
    <xf numFmtId="49" fontId="3" fillId="0" borderId="0" xfId="0" applyNumberFormat="1" applyFont="1" applyAlignment="1">
      <alignment horizontal="justify" wrapText="1"/>
    </xf>
    <xf numFmtId="49" fontId="0" fillId="0" borderId="0" xfId="0" applyNumberFormat="1" applyAlignment="1">
      <alignment horizontal="justify" wrapText="1"/>
    </xf>
    <xf numFmtId="49" fontId="3" fillId="0" borderId="0" xfId="0" applyNumberFormat="1" applyFont="1" applyAlignment="1">
      <alignment horizontal="justify" vertical="center" wrapText="1"/>
    </xf>
    <xf numFmtId="49" fontId="1" fillId="0" borderId="0" xfId="0" applyNumberFormat="1" applyFont="1" applyAlignment="1">
      <alignment horizontal="justify" vertical="center" wrapText="1"/>
    </xf>
    <xf numFmtId="49" fontId="3" fillId="0" borderId="0" xfId="0" applyNumberFormat="1" applyFont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left" vertical="center"/>
    </xf>
    <xf numFmtId="0" fontId="2" fillId="0" borderId="32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0" xfId="0" applyFont="1" applyAlignment="1">
      <alignment horizontal="left"/>
    </xf>
    <xf numFmtId="165" fontId="7" fillId="0" borderId="0" xfId="15" applyNumberFormat="1" applyFont="1" applyBorder="1" applyAlignment="1">
      <alignment horizontal="left"/>
    </xf>
    <xf numFmtId="165" fontId="7" fillId="0" borderId="0" xfId="15" applyNumberFormat="1" applyFont="1" applyBorder="1" applyAlignment="1">
      <alignment horizontal="left" vertical="center"/>
    </xf>
    <xf numFmtId="165" fontId="7" fillId="0" borderId="0" xfId="15" applyNumberFormat="1" applyFont="1" applyBorder="1" applyAlignment="1">
      <alignment horizontal="center"/>
    </xf>
    <xf numFmtId="165" fontId="7" fillId="0" borderId="34" xfId="15" applyNumberFormat="1" applyFont="1" applyBorder="1" applyAlignment="1">
      <alignment horizontal="center"/>
    </xf>
    <xf numFmtId="165" fontId="8" fillId="0" borderId="39" xfId="15" applyNumberFormat="1" applyFont="1" applyBorder="1" applyAlignment="1">
      <alignment horizontal="center" vertical="top"/>
    </xf>
    <xf numFmtId="165" fontId="8" fillId="0" borderId="41" xfId="15" applyNumberFormat="1" applyFont="1" applyBorder="1" applyAlignment="1">
      <alignment/>
    </xf>
    <xf numFmtId="165" fontId="8" fillId="0" borderId="7" xfId="15" applyNumberFormat="1" applyFont="1" applyBorder="1" applyAlignment="1">
      <alignment/>
    </xf>
    <xf numFmtId="165" fontId="8" fillId="0" borderId="6" xfId="15" applyNumberFormat="1" applyFont="1" applyBorder="1" applyAlignment="1">
      <alignment vertical="center" wrapText="1"/>
    </xf>
    <xf numFmtId="165" fontId="8" fillId="0" borderId="1" xfId="15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165" fontId="1" fillId="0" borderId="0" xfId="15" applyNumberFormat="1" applyFont="1" applyAlignment="1">
      <alignment horizontal="left" vertical="top"/>
    </xf>
    <xf numFmtId="49" fontId="1" fillId="0" borderId="0" xfId="15" applyNumberFormat="1" applyFont="1" applyAlignment="1">
      <alignment horizontal="center" vertical="top"/>
    </xf>
    <xf numFmtId="49" fontId="1" fillId="0" borderId="0" xfId="15" applyNumberFormat="1" applyFont="1" applyAlignment="1">
      <alignment horizontal="center" vertical="top" wrapText="1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justify" wrapText="1"/>
    </xf>
    <xf numFmtId="0" fontId="2" fillId="0" borderId="38" xfId="0" applyFont="1" applyBorder="1" applyAlignment="1">
      <alignment horizontal="justify" wrapText="1"/>
    </xf>
    <xf numFmtId="0" fontId="2" fillId="0" borderId="29" xfId="0" applyFont="1" applyBorder="1" applyAlignment="1">
      <alignment horizontal="justify" wrapText="1"/>
    </xf>
    <xf numFmtId="0" fontId="1" fillId="0" borderId="32" xfId="0" applyFont="1" applyBorder="1" applyAlignment="1">
      <alignment horizontal="justify" vertical="top" wrapText="1"/>
    </xf>
    <xf numFmtId="0" fontId="1" fillId="0" borderId="38" xfId="0" applyFont="1" applyBorder="1" applyAlignment="1">
      <alignment horizontal="justify" vertical="top" wrapText="1"/>
    </xf>
    <xf numFmtId="0" fontId="1" fillId="0" borderId="29" xfId="0" applyFont="1" applyBorder="1" applyAlignment="1">
      <alignment horizontal="justify" vertical="top" wrapText="1"/>
    </xf>
    <xf numFmtId="0" fontId="1" fillId="0" borderId="32" xfId="0" applyFont="1" applyBorder="1" applyAlignment="1">
      <alignment horizontal="justify" wrapText="1"/>
    </xf>
    <xf numFmtId="0" fontId="1" fillId="0" borderId="38" xfId="0" applyFont="1" applyBorder="1" applyAlignment="1">
      <alignment horizontal="justify" wrapText="1"/>
    </xf>
    <xf numFmtId="0" fontId="1" fillId="0" borderId="29" xfId="0" applyFont="1" applyBorder="1" applyAlignment="1">
      <alignment horizontal="justify" wrapText="1"/>
    </xf>
    <xf numFmtId="0" fontId="2" fillId="0" borderId="3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165" fontId="1" fillId="0" borderId="12" xfId="15" applyNumberFormat="1" applyFont="1" applyBorder="1" applyAlignment="1">
      <alignment horizontal="center"/>
    </xf>
    <xf numFmtId="165" fontId="1" fillId="0" borderId="27" xfId="15" applyNumberFormat="1" applyFont="1" applyBorder="1" applyAlignment="1">
      <alignment horizontal="center"/>
    </xf>
    <xf numFmtId="0" fontId="1" fillId="0" borderId="50" xfId="0" applyFont="1" applyBorder="1" applyAlignment="1">
      <alignment horizontal="left"/>
    </xf>
    <xf numFmtId="0" fontId="1" fillId="0" borderId="50" xfId="0" applyFont="1" applyBorder="1" applyAlignment="1">
      <alignment horizontal="center"/>
    </xf>
    <xf numFmtId="165" fontId="1" fillId="0" borderId="50" xfId="15" applyNumberFormat="1" applyFont="1" applyBorder="1" applyAlignment="1">
      <alignment horizontal="center"/>
    </xf>
    <xf numFmtId="165" fontId="1" fillId="0" borderId="51" xfId="15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165" fontId="2" fillId="0" borderId="12" xfId="15" applyNumberFormat="1" applyFont="1" applyBorder="1" applyAlignment="1">
      <alignment horizontal="center"/>
    </xf>
    <xf numFmtId="165" fontId="2" fillId="0" borderId="27" xfId="15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165" fontId="1" fillId="0" borderId="30" xfId="15" applyNumberFormat="1" applyFont="1" applyBorder="1" applyAlignment="1">
      <alignment horizontal="center"/>
    </xf>
    <xf numFmtId="165" fontId="1" fillId="0" borderId="53" xfId="15" applyNumberFormat="1" applyFont="1" applyBorder="1" applyAlignment="1">
      <alignment horizontal="center"/>
    </xf>
    <xf numFmtId="0" fontId="1" fillId="0" borderId="54" xfId="0" applyFont="1" applyBorder="1" applyAlignment="1">
      <alignment horizontal="center" vertical="top"/>
    </xf>
    <xf numFmtId="0" fontId="1" fillId="0" borderId="54" xfId="0" applyFont="1" applyBorder="1" applyAlignment="1">
      <alignment horizontal="center" wrapText="1"/>
    </xf>
    <xf numFmtId="165" fontId="1" fillId="0" borderId="54" xfId="15" applyNumberFormat="1" applyFont="1" applyBorder="1" applyAlignment="1">
      <alignment horizontal="center" vertical="top"/>
    </xf>
    <xf numFmtId="165" fontId="1" fillId="0" borderId="55" xfId="15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6.875" style="1" customWidth="1"/>
    <col min="2" max="2" width="8.625" style="24" customWidth="1"/>
    <col min="3" max="3" width="7.00390625" style="24" customWidth="1"/>
    <col min="4" max="4" width="31.25390625" style="1" customWidth="1"/>
    <col min="5" max="6" width="12.375" style="1" customWidth="1"/>
    <col min="7" max="16384" width="9.125" style="1" customWidth="1"/>
  </cols>
  <sheetData>
    <row r="1" spans="1:6" ht="11.25">
      <c r="A1" s="12"/>
      <c r="B1" s="55"/>
      <c r="C1" s="55"/>
      <c r="E1" s="4" t="s">
        <v>68</v>
      </c>
      <c r="F1" s="4"/>
    </row>
    <row r="2" spans="1:6" ht="11.25">
      <c r="A2" s="12"/>
      <c r="B2" s="55"/>
      <c r="C2" s="55"/>
      <c r="D2" s="12"/>
      <c r="E2" s="4" t="s">
        <v>223</v>
      </c>
      <c r="F2" s="4"/>
    </row>
    <row r="3" spans="1:6" ht="11.25">
      <c r="A3" s="12"/>
      <c r="B3" s="55"/>
      <c r="C3" s="55"/>
      <c r="D3" s="28"/>
      <c r="E3" s="4" t="s">
        <v>5</v>
      </c>
      <c r="F3" s="4"/>
    </row>
    <row r="4" spans="1:6" ht="11.25">
      <c r="A4" s="12"/>
      <c r="B4" s="55"/>
      <c r="C4" s="55"/>
      <c r="E4" s="4" t="s">
        <v>224</v>
      </c>
      <c r="F4" s="4"/>
    </row>
    <row r="5" spans="1:6" ht="11.25" customHeight="1">
      <c r="A5" s="12"/>
      <c r="B5" s="55"/>
      <c r="C5" s="55"/>
      <c r="E5" s="3"/>
      <c r="F5" s="3"/>
    </row>
    <row r="6" spans="1:6" ht="15" customHeight="1" thickBot="1">
      <c r="A6" s="283" t="s">
        <v>75</v>
      </c>
      <c r="B6" s="283"/>
      <c r="C6" s="283"/>
      <c r="D6" s="283"/>
      <c r="E6" s="283"/>
      <c r="F6" s="283"/>
    </row>
    <row r="7" spans="1:6" ht="12.75" customHeight="1" thickTop="1">
      <c r="A7" s="39" t="s">
        <v>24</v>
      </c>
      <c r="B7" s="56" t="s">
        <v>25</v>
      </c>
      <c r="C7" s="66" t="s">
        <v>69</v>
      </c>
      <c r="D7" s="40" t="s">
        <v>1</v>
      </c>
      <c r="E7" s="211" t="s">
        <v>2</v>
      </c>
      <c r="F7" s="214" t="s">
        <v>3</v>
      </c>
    </row>
    <row r="8" spans="1:6" ht="12" thickBot="1">
      <c r="A8" s="41"/>
      <c r="B8" s="57"/>
      <c r="C8" s="67"/>
      <c r="D8" s="29"/>
      <c r="E8" s="30" t="s">
        <v>65</v>
      </c>
      <c r="F8" s="42" t="s">
        <v>65</v>
      </c>
    </row>
    <row r="9" spans="1:6" ht="11.25">
      <c r="A9" s="43" t="s">
        <v>70</v>
      </c>
      <c r="B9" s="31" t="s">
        <v>71</v>
      </c>
      <c r="C9" s="68" t="s">
        <v>72</v>
      </c>
      <c r="D9" s="31" t="s">
        <v>52</v>
      </c>
      <c r="E9" s="32" t="s">
        <v>73</v>
      </c>
      <c r="F9" s="44" t="s">
        <v>74</v>
      </c>
    </row>
    <row r="10" spans="1:6" ht="12.75" customHeight="1">
      <c r="A10" s="48" t="s">
        <v>61</v>
      </c>
      <c r="B10" s="36"/>
      <c r="C10" s="69"/>
      <c r="D10" s="198" t="s">
        <v>62</v>
      </c>
      <c r="E10" s="38">
        <f>SUM(E11)</f>
        <v>47389</v>
      </c>
      <c r="F10" s="45">
        <f>SUM(F11)</f>
        <v>0</v>
      </c>
    </row>
    <row r="11" spans="1:6" ht="13.5" customHeight="1">
      <c r="A11" s="47"/>
      <c r="B11" s="54" t="s">
        <v>63</v>
      </c>
      <c r="C11" s="70"/>
      <c r="D11" s="199" t="s">
        <v>64</v>
      </c>
      <c r="E11" s="60">
        <f>SUM(E12:E12)</f>
        <v>47389</v>
      </c>
      <c r="F11" s="59">
        <f>SUM(F12:F12)</f>
        <v>0</v>
      </c>
    </row>
    <row r="12" spans="1:6" ht="14.25" customHeight="1">
      <c r="A12" s="47"/>
      <c r="B12" s="35"/>
      <c r="C12" s="71" t="s">
        <v>126</v>
      </c>
      <c r="D12" s="200" t="s">
        <v>115</v>
      </c>
      <c r="E12" s="37">
        <v>47389</v>
      </c>
      <c r="F12" s="46"/>
    </row>
    <row r="13" spans="1:6" ht="14.25" customHeight="1">
      <c r="A13" s="48" t="s">
        <v>208</v>
      </c>
      <c r="B13" s="36"/>
      <c r="C13" s="266"/>
      <c r="D13" s="267" t="s">
        <v>209</v>
      </c>
      <c r="E13" s="268"/>
      <c r="F13" s="269">
        <f>SUM(F14)</f>
        <v>10716</v>
      </c>
    </row>
    <row r="14" spans="1:6" ht="34.5" customHeight="1">
      <c r="A14" s="47"/>
      <c r="B14" s="54" t="s">
        <v>210</v>
      </c>
      <c r="C14" s="213"/>
      <c r="D14" s="270" t="s">
        <v>211</v>
      </c>
      <c r="E14" s="271"/>
      <c r="F14" s="272">
        <f>SUM(F15)</f>
        <v>10716</v>
      </c>
    </row>
    <row r="15" spans="1:6" ht="34.5" customHeight="1">
      <c r="A15" s="47"/>
      <c r="B15" s="35"/>
      <c r="C15" s="23" t="s">
        <v>212</v>
      </c>
      <c r="D15" s="273" t="s">
        <v>213</v>
      </c>
      <c r="E15" s="274"/>
      <c r="F15" s="275">
        <v>10716</v>
      </c>
    </row>
    <row r="16" spans="1:6" ht="18.75" customHeight="1">
      <c r="A16" s="7">
        <v>758</v>
      </c>
      <c r="B16" s="36"/>
      <c r="C16" s="73"/>
      <c r="D16" s="82" t="s">
        <v>134</v>
      </c>
      <c r="E16" s="63">
        <f>SUM(E17)</f>
        <v>81611</v>
      </c>
      <c r="F16" s="64">
        <f>SUM(F17)</f>
        <v>0</v>
      </c>
    </row>
    <row r="17" spans="1:6" ht="22.5" customHeight="1">
      <c r="A17" s="8"/>
      <c r="B17" s="54" t="s">
        <v>135</v>
      </c>
      <c r="C17" s="72"/>
      <c r="D17" s="81" t="s">
        <v>136</v>
      </c>
      <c r="E17" s="76">
        <f>SUM(E18:E18)</f>
        <v>81611</v>
      </c>
      <c r="F17" s="215"/>
    </row>
    <row r="18" spans="1:6" ht="16.5" customHeight="1">
      <c r="A18" s="8"/>
      <c r="B18" s="35"/>
      <c r="C18" s="72" t="s">
        <v>137</v>
      </c>
      <c r="D18" s="201" t="s">
        <v>138</v>
      </c>
      <c r="E18" s="61">
        <v>81611</v>
      </c>
      <c r="F18" s="62"/>
    </row>
    <row r="19" spans="1:6" ht="13.5" customHeight="1">
      <c r="A19" s="7">
        <v>801</v>
      </c>
      <c r="B19" s="188"/>
      <c r="C19" s="72"/>
      <c r="D19" s="82" t="s">
        <v>139</v>
      </c>
      <c r="E19" s="63">
        <f>E20+E22</f>
        <v>0</v>
      </c>
      <c r="F19" s="64">
        <f>F20+F22</f>
        <v>320640</v>
      </c>
    </row>
    <row r="20" spans="1:6" ht="15" customHeight="1">
      <c r="A20" s="8"/>
      <c r="B20" s="54" t="s">
        <v>140</v>
      </c>
      <c r="C20" s="72"/>
      <c r="D20" s="202" t="s">
        <v>141</v>
      </c>
      <c r="E20" s="61">
        <f>SUM(E21)</f>
        <v>0</v>
      </c>
      <c r="F20" s="215">
        <f>SUM(F21)</f>
        <v>200400</v>
      </c>
    </row>
    <row r="21" spans="1:6" ht="15" customHeight="1">
      <c r="A21" s="8"/>
      <c r="B21" s="35"/>
      <c r="C21" s="72" t="s">
        <v>59</v>
      </c>
      <c r="D21" s="201" t="s">
        <v>22</v>
      </c>
      <c r="E21" s="61"/>
      <c r="F21" s="62">
        <v>200400</v>
      </c>
    </row>
    <row r="22" spans="1:6" ht="36.75" customHeight="1">
      <c r="A22" s="8"/>
      <c r="B22" s="54" t="s">
        <v>142</v>
      </c>
      <c r="C22" s="213"/>
      <c r="D22" s="81" t="s">
        <v>143</v>
      </c>
      <c r="E22" s="61">
        <f>SUM(E23)</f>
        <v>0</v>
      </c>
      <c r="F22" s="216">
        <f>SUM(F23)</f>
        <v>120240</v>
      </c>
    </row>
    <row r="23" spans="1:6" ht="15" customHeight="1">
      <c r="A23" s="8"/>
      <c r="B23" s="276"/>
      <c r="C23" s="72" t="s">
        <v>59</v>
      </c>
      <c r="D23" s="201" t="s">
        <v>22</v>
      </c>
      <c r="E23" s="61"/>
      <c r="F23" s="62">
        <v>120240</v>
      </c>
    </row>
    <row r="24" spans="1:6" ht="15" customHeight="1">
      <c r="A24" s="7">
        <v>852</v>
      </c>
      <c r="B24" s="188"/>
      <c r="C24" s="72"/>
      <c r="D24" s="82" t="s">
        <v>201</v>
      </c>
      <c r="E24" s="63"/>
      <c r="F24" s="64">
        <f>SUM(F25)</f>
        <v>20000</v>
      </c>
    </row>
    <row r="25" spans="1:6" ht="15" customHeight="1">
      <c r="A25" s="8"/>
      <c r="B25" s="54" t="s">
        <v>202</v>
      </c>
      <c r="C25" s="213"/>
      <c r="D25" s="81" t="s">
        <v>203</v>
      </c>
      <c r="E25" s="265"/>
      <c r="F25" s="216">
        <f>SUM(F26:F30)</f>
        <v>20000</v>
      </c>
    </row>
    <row r="26" spans="1:6" ht="15" customHeight="1">
      <c r="A26" s="8"/>
      <c r="B26" s="35"/>
      <c r="C26" s="72" t="s">
        <v>204</v>
      </c>
      <c r="D26" s="201" t="s">
        <v>205</v>
      </c>
      <c r="E26" s="61"/>
      <c r="F26" s="62">
        <v>5555</v>
      </c>
    </row>
    <row r="27" spans="1:6" ht="15" customHeight="1">
      <c r="A27" s="8"/>
      <c r="B27" s="35"/>
      <c r="C27" s="72" t="s">
        <v>195</v>
      </c>
      <c r="D27" s="201" t="s">
        <v>197</v>
      </c>
      <c r="E27" s="61"/>
      <c r="F27" s="62">
        <v>985</v>
      </c>
    </row>
    <row r="28" spans="1:6" ht="15" customHeight="1">
      <c r="A28" s="8"/>
      <c r="B28" s="35"/>
      <c r="C28" s="72" t="s">
        <v>194</v>
      </c>
      <c r="D28" s="201" t="s">
        <v>198</v>
      </c>
      <c r="E28" s="61"/>
      <c r="F28" s="62">
        <v>411</v>
      </c>
    </row>
    <row r="29" spans="1:6" ht="15" customHeight="1">
      <c r="A29" s="8"/>
      <c r="B29" s="35"/>
      <c r="C29" s="72" t="s">
        <v>66</v>
      </c>
      <c r="D29" s="201" t="s">
        <v>14</v>
      </c>
      <c r="E29" s="61"/>
      <c r="F29" s="62">
        <v>3150</v>
      </c>
    </row>
    <row r="30" spans="1:6" ht="15" customHeight="1">
      <c r="A30" s="8"/>
      <c r="B30" s="276"/>
      <c r="C30" s="72" t="s">
        <v>206</v>
      </c>
      <c r="D30" s="201" t="s">
        <v>207</v>
      </c>
      <c r="E30" s="61"/>
      <c r="F30" s="62">
        <v>9899</v>
      </c>
    </row>
    <row r="31" spans="1:6" ht="15.75" customHeight="1">
      <c r="A31" s="7">
        <v>853</v>
      </c>
      <c r="B31" s="36"/>
      <c r="C31" s="73"/>
      <c r="D31" s="82" t="s">
        <v>114</v>
      </c>
      <c r="E31" s="63">
        <f>SUM(E32)</f>
        <v>0</v>
      </c>
      <c r="F31" s="64">
        <f>SUM(F32)</f>
        <v>88000</v>
      </c>
    </row>
    <row r="32" spans="1:6" ht="15.75" customHeight="1">
      <c r="A32" s="49"/>
      <c r="B32" s="54" t="s">
        <v>147</v>
      </c>
      <c r="C32" s="77"/>
      <c r="D32" s="203" t="s">
        <v>148</v>
      </c>
      <c r="E32" s="33">
        <f>SUM(E33:E33)</f>
        <v>0</v>
      </c>
      <c r="F32" s="75">
        <f>SUM(F33:F33)</f>
        <v>88000</v>
      </c>
    </row>
    <row r="33" spans="1:6" ht="15.75" customHeight="1">
      <c r="A33" s="49"/>
      <c r="B33" s="35"/>
      <c r="C33" s="78" t="s">
        <v>59</v>
      </c>
      <c r="D33" s="197" t="s">
        <v>22</v>
      </c>
      <c r="E33" s="79"/>
      <c r="F33" s="80">
        <v>88000</v>
      </c>
    </row>
    <row r="34" spans="1:6" ht="18.75" customHeight="1">
      <c r="A34" s="7">
        <v>854</v>
      </c>
      <c r="B34" s="36"/>
      <c r="C34" s="73"/>
      <c r="D34" s="82" t="s">
        <v>144</v>
      </c>
      <c r="E34" s="63">
        <f>SUM(E35)</f>
        <v>0</v>
      </c>
      <c r="F34" s="64">
        <f>SUM(F35)</f>
        <v>120360</v>
      </c>
    </row>
    <row r="35" spans="1:6" ht="17.25" customHeight="1">
      <c r="A35" s="49"/>
      <c r="B35" s="54" t="s">
        <v>145</v>
      </c>
      <c r="C35" s="213"/>
      <c r="D35" s="81" t="s">
        <v>146</v>
      </c>
      <c r="E35" s="61">
        <f>SUM(E36)</f>
        <v>0</v>
      </c>
      <c r="F35" s="215">
        <f>SUM(F36)</f>
        <v>120360</v>
      </c>
    </row>
    <row r="36" spans="1:6" ht="18" customHeight="1">
      <c r="A36" s="49"/>
      <c r="B36" s="35"/>
      <c r="C36" s="72" t="s">
        <v>59</v>
      </c>
      <c r="D36" s="201" t="s">
        <v>22</v>
      </c>
      <c r="E36" s="61"/>
      <c r="F36" s="62">
        <v>120360</v>
      </c>
    </row>
    <row r="37" spans="1:6" ht="12.75" customHeight="1" thickBot="1">
      <c r="A37" s="9"/>
      <c r="B37" s="58"/>
      <c r="C37" s="74"/>
      <c r="D37" s="65" t="s">
        <v>4</v>
      </c>
      <c r="E37" s="34">
        <f>SUM(E10+E13+E16+E19+E24+E31+E34)</f>
        <v>129000</v>
      </c>
      <c r="F37" s="189">
        <f>SUM(F10+F13+F16+F19+F24+F31+F34)</f>
        <v>559716</v>
      </c>
    </row>
    <row r="38" ht="17.25" customHeight="1" thickTop="1"/>
    <row r="39" spans="1:6" ht="11.25" customHeight="1">
      <c r="A39" s="284" t="s">
        <v>6</v>
      </c>
      <c r="B39" s="284"/>
      <c r="C39" s="284"/>
      <c r="D39" s="284"/>
      <c r="E39" s="284"/>
      <c r="F39" s="284"/>
    </row>
    <row r="40" spans="1:6" ht="45" customHeight="1">
      <c r="A40" s="287" t="s">
        <v>149</v>
      </c>
      <c r="B40" s="291"/>
      <c r="C40" s="291"/>
      <c r="D40" s="291"/>
      <c r="E40" s="291"/>
      <c r="F40" s="291"/>
    </row>
    <row r="41" spans="1:6" ht="35.25" customHeight="1">
      <c r="A41" s="287" t="s">
        <v>219</v>
      </c>
      <c r="B41" s="292"/>
      <c r="C41" s="292"/>
      <c r="D41" s="292"/>
      <c r="E41" s="292"/>
      <c r="F41" s="292"/>
    </row>
    <row r="42" spans="1:6" ht="37.5" customHeight="1">
      <c r="A42" s="287" t="s">
        <v>150</v>
      </c>
      <c r="B42" s="291"/>
      <c r="C42" s="291"/>
      <c r="D42" s="291"/>
      <c r="E42" s="291"/>
      <c r="F42" s="291"/>
    </row>
    <row r="43" spans="1:6" ht="24" customHeight="1">
      <c r="A43" s="291" t="s">
        <v>157</v>
      </c>
      <c r="B43" s="281"/>
      <c r="C43" s="281"/>
      <c r="D43" s="281"/>
      <c r="E43" s="281"/>
      <c r="F43" s="281"/>
    </row>
    <row r="44" spans="1:6" ht="12.75" customHeight="1">
      <c r="A44" s="289" t="s">
        <v>151</v>
      </c>
      <c r="B44" s="290"/>
      <c r="C44" s="290"/>
      <c r="D44" s="290"/>
      <c r="E44" s="290"/>
      <c r="F44" s="290"/>
    </row>
    <row r="45" spans="1:6" ht="14.25" customHeight="1">
      <c r="A45" s="277" t="s">
        <v>152</v>
      </c>
      <c r="B45" s="278"/>
      <c r="C45" s="278"/>
      <c r="D45" s="278"/>
      <c r="E45" s="278"/>
      <c r="F45" s="278"/>
    </row>
    <row r="46" spans="1:6" ht="23.25" customHeight="1">
      <c r="A46" s="295" t="s">
        <v>153</v>
      </c>
      <c r="B46" s="295"/>
      <c r="C46" s="295"/>
      <c r="D46" s="295"/>
      <c r="E46" s="295"/>
      <c r="F46" s="295"/>
    </row>
    <row r="47" spans="1:6" ht="22.5" customHeight="1">
      <c r="A47" s="295" t="s">
        <v>154</v>
      </c>
      <c r="B47" s="295"/>
      <c r="C47" s="295"/>
      <c r="D47" s="295"/>
      <c r="E47" s="295"/>
      <c r="F47" s="295"/>
    </row>
    <row r="48" spans="1:6" ht="22.5" customHeight="1">
      <c r="A48" s="295" t="s">
        <v>155</v>
      </c>
      <c r="B48" s="295"/>
      <c r="C48" s="295"/>
      <c r="D48" s="295"/>
      <c r="E48" s="295"/>
      <c r="F48" s="295"/>
    </row>
    <row r="49" spans="1:6" ht="33" customHeight="1">
      <c r="A49" s="282" t="s">
        <v>220</v>
      </c>
      <c r="B49" s="277"/>
      <c r="C49" s="277"/>
      <c r="D49" s="277"/>
      <c r="E49" s="277"/>
      <c r="F49" s="277"/>
    </row>
    <row r="50" spans="1:6" ht="24.75" customHeight="1">
      <c r="A50" s="282" t="s">
        <v>156</v>
      </c>
      <c r="B50" s="292"/>
      <c r="C50" s="292"/>
      <c r="D50" s="292"/>
      <c r="E50" s="292"/>
      <c r="F50" s="292"/>
    </row>
    <row r="51" spans="1:6" ht="35.25" customHeight="1">
      <c r="A51" s="293" t="s">
        <v>214</v>
      </c>
      <c r="B51" s="294"/>
      <c r="C51" s="294"/>
      <c r="D51" s="294"/>
      <c r="E51" s="294"/>
      <c r="F51" s="294"/>
    </row>
    <row r="52" spans="1:6" ht="19.5" customHeight="1">
      <c r="A52" s="303" t="s">
        <v>215</v>
      </c>
      <c r="B52" s="304"/>
      <c r="C52" s="304"/>
      <c r="D52" s="304"/>
      <c r="E52" s="304"/>
      <c r="F52" s="304"/>
    </row>
    <row r="53" spans="1:6" ht="25.5" customHeight="1">
      <c r="A53" s="291" t="s">
        <v>216</v>
      </c>
      <c r="B53" s="292"/>
      <c r="C53" s="292"/>
      <c r="D53" s="292"/>
      <c r="E53" s="292"/>
      <c r="F53" s="292"/>
    </row>
    <row r="54" spans="1:6" ht="12.75" customHeight="1">
      <c r="A54" s="291" t="s">
        <v>217</v>
      </c>
      <c r="B54" s="291"/>
      <c r="C54" s="291"/>
      <c r="D54" s="291"/>
      <c r="E54" s="291"/>
      <c r="F54" s="291"/>
    </row>
    <row r="55" spans="1:6" ht="35.25" customHeight="1">
      <c r="A55" s="293" t="s">
        <v>218</v>
      </c>
      <c r="B55" s="294"/>
      <c r="C55" s="294"/>
      <c r="D55" s="294"/>
      <c r="E55" s="294"/>
      <c r="F55" s="294"/>
    </row>
    <row r="56" spans="1:6" ht="37.5" customHeight="1">
      <c r="A56" s="288"/>
      <c r="B56" s="285"/>
      <c r="C56" s="285"/>
      <c r="D56" s="285"/>
      <c r="E56" s="285"/>
      <c r="F56" s="285"/>
    </row>
    <row r="57" spans="1:6" ht="35.25" customHeight="1">
      <c r="A57" s="285"/>
      <c r="B57" s="286"/>
      <c r="C57" s="286"/>
      <c r="D57" s="286"/>
      <c r="E57" s="286"/>
      <c r="F57" s="286"/>
    </row>
    <row r="58" spans="1:6" ht="35.25" customHeight="1">
      <c r="A58" s="285"/>
      <c r="B58" s="286"/>
      <c r="C58" s="286"/>
      <c r="D58" s="286"/>
      <c r="E58" s="286"/>
      <c r="F58" s="286"/>
    </row>
    <row r="59" spans="1:6" ht="46.5" customHeight="1">
      <c r="A59" s="285"/>
      <c r="B59" s="286"/>
      <c r="C59" s="286"/>
      <c r="D59" s="286"/>
      <c r="E59" s="286"/>
      <c r="F59" s="286"/>
    </row>
    <row r="60" spans="1:6" ht="13.5" customHeight="1">
      <c r="A60" s="293"/>
      <c r="B60" s="279"/>
      <c r="C60" s="279"/>
      <c r="D60" s="279"/>
      <c r="E60" s="279"/>
      <c r="F60" s="279"/>
    </row>
    <row r="61" spans="1:6" ht="21.75" customHeight="1">
      <c r="A61" s="293"/>
      <c r="B61" s="294"/>
      <c r="C61" s="294"/>
      <c r="D61" s="294"/>
      <c r="E61" s="294"/>
      <c r="F61" s="294"/>
    </row>
    <row r="62" spans="1:6" ht="22.5" customHeight="1">
      <c r="A62" s="293"/>
      <c r="B62" s="279"/>
      <c r="C62" s="279"/>
      <c r="D62" s="279"/>
      <c r="E62" s="279"/>
      <c r="F62" s="279"/>
    </row>
    <row r="63" spans="1:6" ht="15.75" customHeight="1">
      <c r="A63" s="293"/>
      <c r="B63" s="292"/>
      <c r="C63" s="292"/>
      <c r="D63" s="292"/>
      <c r="E63" s="292"/>
      <c r="F63" s="292"/>
    </row>
    <row r="64" spans="1:6" ht="15.75" customHeight="1">
      <c r="A64" s="293"/>
      <c r="B64" s="292"/>
      <c r="C64" s="292"/>
      <c r="D64" s="292"/>
      <c r="E64" s="292"/>
      <c r="F64" s="292"/>
    </row>
    <row r="65" spans="1:6" ht="36" customHeight="1">
      <c r="A65" s="291"/>
      <c r="B65" s="280"/>
      <c r="C65" s="280"/>
      <c r="D65" s="280"/>
      <c r="E65" s="280"/>
      <c r="F65" s="280"/>
    </row>
    <row r="66" spans="1:6" ht="37.5" customHeight="1">
      <c r="A66" s="291"/>
      <c r="B66" s="296"/>
      <c r="C66" s="296"/>
      <c r="D66" s="296"/>
      <c r="E66" s="296"/>
      <c r="F66" s="296"/>
    </row>
    <row r="67" spans="1:6" ht="25.5" customHeight="1">
      <c r="A67" s="291"/>
      <c r="B67" s="280"/>
      <c r="C67" s="280"/>
      <c r="D67" s="280"/>
      <c r="E67" s="280"/>
      <c r="F67" s="280"/>
    </row>
    <row r="68" spans="1:6" ht="35.25" customHeight="1">
      <c r="A68" s="291"/>
      <c r="B68" s="280"/>
      <c r="C68" s="280"/>
      <c r="D68" s="280"/>
      <c r="E68" s="280"/>
      <c r="F68" s="280"/>
    </row>
    <row r="69" spans="1:6" ht="23.25" customHeight="1">
      <c r="A69" s="293"/>
      <c r="B69" s="279"/>
      <c r="C69" s="279"/>
      <c r="D69" s="279"/>
      <c r="E69" s="279"/>
      <c r="F69" s="279"/>
    </row>
    <row r="70" spans="1:6" ht="36.75" customHeight="1">
      <c r="A70" s="291"/>
      <c r="B70" s="280"/>
      <c r="C70" s="280"/>
      <c r="D70" s="280"/>
      <c r="E70" s="280"/>
      <c r="F70" s="280"/>
    </row>
    <row r="71" spans="1:6" ht="24.75" customHeight="1">
      <c r="A71" s="291"/>
      <c r="B71" s="292"/>
      <c r="C71" s="292"/>
      <c r="D71" s="292"/>
      <c r="E71" s="292"/>
      <c r="F71" s="292"/>
    </row>
    <row r="72" spans="1:6" ht="36" customHeight="1">
      <c r="A72" s="291"/>
      <c r="B72" s="296"/>
      <c r="C72" s="296"/>
      <c r="D72" s="296"/>
      <c r="E72" s="296"/>
      <c r="F72" s="296"/>
    </row>
    <row r="73" spans="1:6" ht="13.5" customHeight="1">
      <c r="A73" s="291"/>
      <c r="B73" s="280"/>
      <c r="C73" s="280"/>
      <c r="D73" s="280"/>
      <c r="E73" s="280"/>
      <c r="F73" s="280"/>
    </row>
    <row r="74" spans="1:6" ht="13.5" customHeight="1">
      <c r="A74" s="293"/>
      <c r="B74" s="279"/>
      <c r="C74" s="279"/>
      <c r="D74" s="279"/>
      <c r="E74" s="279"/>
      <c r="F74" s="279"/>
    </row>
    <row r="75" spans="1:6" ht="13.5" customHeight="1">
      <c r="A75" s="293"/>
      <c r="B75" s="279"/>
      <c r="C75" s="279"/>
      <c r="D75" s="279"/>
      <c r="E75" s="279"/>
      <c r="F75" s="279"/>
    </row>
    <row r="76" spans="1:6" ht="13.5" customHeight="1">
      <c r="A76" s="297"/>
      <c r="B76" s="298"/>
      <c r="C76" s="298"/>
      <c r="D76" s="298"/>
      <c r="E76" s="298"/>
      <c r="F76" s="298"/>
    </row>
    <row r="77" spans="1:6" ht="13.5" customHeight="1">
      <c r="A77" s="293"/>
      <c r="B77" s="279"/>
      <c r="C77" s="279"/>
      <c r="D77" s="279"/>
      <c r="E77" s="279"/>
      <c r="F77" s="279"/>
    </row>
    <row r="78" spans="1:6" ht="13.5" customHeight="1">
      <c r="A78" s="293"/>
      <c r="B78" s="279"/>
      <c r="C78" s="279"/>
      <c r="D78" s="279"/>
      <c r="E78" s="279"/>
      <c r="F78" s="279"/>
    </row>
    <row r="79" spans="1:6" ht="13.5" customHeight="1">
      <c r="A79" s="297"/>
      <c r="B79" s="298"/>
      <c r="C79" s="298"/>
      <c r="D79" s="298"/>
      <c r="E79" s="298"/>
      <c r="F79" s="298"/>
    </row>
    <row r="80" spans="1:6" ht="13.5" customHeight="1">
      <c r="A80" s="293"/>
      <c r="B80" s="279"/>
      <c r="C80" s="279"/>
      <c r="D80" s="279"/>
      <c r="E80" s="279"/>
      <c r="F80" s="279"/>
    </row>
    <row r="81" spans="1:6" ht="13.5" customHeight="1">
      <c r="A81" s="293"/>
      <c r="B81" s="279"/>
      <c r="C81" s="279"/>
      <c r="D81" s="279"/>
      <c r="E81" s="279"/>
      <c r="F81" s="279"/>
    </row>
    <row r="82" spans="1:6" ht="13.5" customHeight="1">
      <c r="A82" s="299"/>
      <c r="B82" s="299"/>
      <c r="C82" s="299"/>
      <c r="D82" s="299"/>
      <c r="E82" s="299"/>
      <c r="F82" s="299"/>
    </row>
    <row r="83" spans="1:6" ht="13.5" customHeight="1">
      <c r="A83" s="297"/>
      <c r="B83" s="298"/>
      <c r="C83" s="298"/>
      <c r="D83" s="298"/>
      <c r="E83" s="298"/>
      <c r="F83" s="298"/>
    </row>
    <row r="84" spans="1:6" ht="13.5" customHeight="1">
      <c r="A84" s="293"/>
      <c r="B84" s="279"/>
      <c r="C84" s="279"/>
      <c r="D84" s="279"/>
      <c r="E84" s="279"/>
      <c r="F84" s="279"/>
    </row>
    <row r="85" spans="1:6" ht="13.5" customHeight="1">
      <c r="A85" s="293"/>
      <c r="B85" s="279"/>
      <c r="C85" s="279"/>
      <c r="D85" s="279"/>
      <c r="E85" s="279"/>
      <c r="F85" s="279"/>
    </row>
    <row r="86" spans="1:6" ht="13.5" customHeight="1">
      <c r="A86" s="297"/>
      <c r="B86" s="298"/>
      <c r="C86" s="298"/>
      <c r="D86" s="298"/>
      <c r="E86" s="298"/>
      <c r="F86" s="298"/>
    </row>
    <row r="87" spans="1:6" ht="13.5" customHeight="1">
      <c r="A87" s="293"/>
      <c r="B87" s="279"/>
      <c r="C87" s="279"/>
      <c r="D87" s="279"/>
      <c r="E87" s="279"/>
      <c r="F87" s="279"/>
    </row>
    <row r="88" spans="1:6" ht="13.5" customHeight="1">
      <c r="A88" s="293"/>
      <c r="B88" s="279"/>
      <c r="C88" s="279"/>
      <c r="D88" s="279"/>
      <c r="E88" s="279"/>
      <c r="F88" s="279"/>
    </row>
    <row r="89" spans="1:6" ht="13.5" customHeight="1">
      <c r="A89" s="293"/>
      <c r="B89" s="279"/>
      <c r="C89" s="279"/>
      <c r="D89" s="279"/>
      <c r="E89" s="279"/>
      <c r="F89" s="279"/>
    </row>
    <row r="90" spans="1:6" ht="13.5" customHeight="1">
      <c r="A90" s="293"/>
      <c r="B90" s="279"/>
      <c r="C90" s="279"/>
      <c r="D90" s="279"/>
      <c r="E90" s="279"/>
      <c r="F90" s="279"/>
    </row>
    <row r="91" spans="1:6" ht="15" customHeight="1">
      <c r="A91" s="297"/>
      <c r="B91" s="298"/>
      <c r="C91" s="298"/>
      <c r="D91" s="298"/>
      <c r="E91" s="298"/>
      <c r="F91" s="298"/>
    </row>
    <row r="92" spans="1:6" ht="24" customHeight="1">
      <c r="A92" s="293"/>
      <c r="B92" s="294"/>
      <c r="C92" s="294"/>
      <c r="D92" s="294"/>
      <c r="E92" s="294"/>
      <c r="F92" s="294"/>
    </row>
    <row r="93" spans="1:6" ht="14.25" customHeight="1">
      <c r="A93" s="297"/>
      <c r="B93" s="298"/>
      <c r="C93" s="298"/>
      <c r="D93" s="298"/>
      <c r="E93" s="298"/>
      <c r="F93" s="298"/>
    </row>
    <row r="94" spans="1:6" ht="14.25" customHeight="1">
      <c r="A94" s="297"/>
      <c r="B94" s="279"/>
      <c r="C94" s="279"/>
      <c r="D94" s="279"/>
      <c r="E94" s="279"/>
      <c r="F94" s="279"/>
    </row>
    <row r="95" spans="1:6" ht="15" customHeight="1">
      <c r="A95" s="293"/>
      <c r="B95" s="279"/>
      <c r="C95" s="279"/>
      <c r="D95" s="279"/>
      <c r="E95" s="279"/>
      <c r="F95" s="279"/>
    </row>
    <row r="96" spans="1:6" ht="12.75" customHeight="1">
      <c r="A96" s="293"/>
      <c r="B96" s="279"/>
      <c r="C96" s="279"/>
      <c r="D96" s="279"/>
      <c r="E96" s="279"/>
      <c r="F96" s="279"/>
    </row>
    <row r="97" spans="1:6" ht="12.75" customHeight="1">
      <c r="A97" s="293"/>
      <c r="B97" s="279"/>
      <c r="C97" s="279"/>
      <c r="D97" s="279"/>
      <c r="E97" s="279"/>
      <c r="F97" s="279"/>
    </row>
    <row r="98" spans="1:6" ht="13.5" customHeight="1">
      <c r="A98" s="293"/>
      <c r="B98" s="279"/>
      <c r="C98" s="279"/>
      <c r="D98" s="279"/>
      <c r="E98" s="279"/>
      <c r="F98" s="279"/>
    </row>
    <row r="99" spans="1:6" ht="12.75" customHeight="1">
      <c r="A99" s="293"/>
      <c r="B99" s="279"/>
      <c r="C99" s="279"/>
      <c r="D99" s="279"/>
      <c r="E99" s="279"/>
      <c r="F99" s="279"/>
    </row>
    <row r="100" spans="1:6" ht="13.5" customHeight="1">
      <c r="A100" s="293"/>
      <c r="B100" s="279"/>
      <c r="C100" s="279"/>
      <c r="D100" s="279"/>
      <c r="E100" s="279"/>
      <c r="F100" s="279"/>
    </row>
    <row r="101" spans="1:6" ht="12.75" customHeight="1">
      <c r="A101" s="293"/>
      <c r="B101" s="279"/>
      <c r="C101" s="279"/>
      <c r="D101" s="279"/>
      <c r="E101" s="279"/>
      <c r="F101" s="279"/>
    </row>
    <row r="102" spans="1:6" ht="15" customHeight="1">
      <c r="A102" s="293"/>
      <c r="B102" s="279"/>
      <c r="C102" s="279"/>
      <c r="D102" s="279"/>
      <c r="E102" s="279"/>
      <c r="F102" s="279"/>
    </row>
    <row r="103" spans="1:6" ht="24" customHeight="1">
      <c r="A103" s="293"/>
      <c r="B103" s="279"/>
      <c r="C103" s="279"/>
      <c r="D103" s="279"/>
      <c r="E103" s="279"/>
      <c r="F103" s="279"/>
    </row>
    <row r="104" spans="1:6" ht="24" customHeight="1">
      <c r="A104" s="293"/>
      <c r="B104" s="279"/>
      <c r="C104" s="279"/>
      <c r="D104" s="279"/>
      <c r="E104" s="279"/>
      <c r="F104" s="279"/>
    </row>
    <row r="105" spans="1:6" ht="14.25" customHeight="1">
      <c r="A105" s="293"/>
      <c r="B105" s="279"/>
      <c r="C105" s="279"/>
      <c r="D105" s="279"/>
      <c r="E105" s="279"/>
      <c r="F105" s="279"/>
    </row>
    <row r="106" spans="1:6" ht="15" customHeight="1">
      <c r="A106" s="293"/>
      <c r="B106" s="279"/>
      <c r="C106" s="279"/>
      <c r="D106" s="279"/>
      <c r="E106" s="279"/>
      <c r="F106" s="279"/>
    </row>
    <row r="107" spans="1:6" ht="24" customHeight="1">
      <c r="A107" s="293"/>
      <c r="B107" s="279"/>
      <c r="C107" s="279"/>
      <c r="D107" s="279"/>
      <c r="E107" s="279"/>
      <c r="F107" s="279"/>
    </row>
    <row r="108" spans="1:6" ht="13.5" customHeight="1">
      <c r="A108" s="293"/>
      <c r="B108" s="279"/>
      <c r="C108" s="279"/>
      <c r="D108" s="279"/>
      <c r="E108" s="279"/>
      <c r="F108" s="279"/>
    </row>
    <row r="109" spans="1:6" ht="13.5" customHeight="1">
      <c r="A109" s="293"/>
      <c r="B109" s="279"/>
      <c r="C109" s="279"/>
      <c r="D109" s="279"/>
      <c r="E109" s="279"/>
      <c r="F109" s="279"/>
    </row>
    <row r="110" spans="1:6" ht="13.5" customHeight="1">
      <c r="A110" s="293"/>
      <c r="B110" s="293"/>
      <c r="C110" s="293"/>
      <c r="D110" s="293"/>
      <c r="E110" s="293"/>
      <c r="F110" s="293"/>
    </row>
    <row r="111" spans="1:6" ht="13.5" customHeight="1">
      <c r="A111" s="293"/>
      <c r="B111" s="293"/>
      <c r="C111" s="293"/>
      <c r="D111" s="293"/>
      <c r="E111" s="293"/>
      <c r="F111" s="293"/>
    </row>
    <row r="112" spans="1:6" ht="13.5" customHeight="1">
      <c r="A112" s="293"/>
      <c r="B112" s="293"/>
      <c r="C112" s="293"/>
      <c r="D112" s="293"/>
      <c r="E112" s="293"/>
      <c r="F112" s="293"/>
    </row>
    <row r="113" spans="1:6" ht="13.5" customHeight="1">
      <c r="A113" s="293"/>
      <c r="B113" s="293"/>
      <c r="C113" s="293"/>
      <c r="D113" s="293"/>
      <c r="E113" s="293"/>
      <c r="F113" s="293"/>
    </row>
    <row r="114" spans="1:6" ht="36" customHeight="1">
      <c r="A114" s="293"/>
      <c r="B114" s="293"/>
      <c r="C114" s="293"/>
      <c r="D114" s="293"/>
      <c r="E114" s="293"/>
      <c r="F114" s="293"/>
    </row>
    <row r="115" spans="1:6" ht="45.75" customHeight="1">
      <c r="A115" s="293"/>
      <c r="B115" s="279"/>
      <c r="C115" s="279"/>
      <c r="D115" s="279"/>
      <c r="E115" s="279"/>
      <c r="F115" s="279"/>
    </row>
    <row r="116" spans="1:6" ht="44.25" customHeight="1">
      <c r="A116" s="305"/>
      <c r="B116" s="306"/>
      <c r="C116" s="306"/>
      <c r="D116" s="306"/>
      <c r="E116" s="306"/>
      <c r="F116" s="306"/>
    </row>
    <row r="117" spans="1:6" ht="24" customHeight="1">
      <c r="A117" s="305"/>
      <c r="B117" s="302"/>
      <c r="C117" s="302"/>
      <c r="D117" s="302"/>
      <c r="E117" s="302"/>
      <c r="F117" s="302"/>
    </row>
    <row r="118" spans="1:6" ht="28.5" customHeight="1">
      <c r="A118" s="307"/>
      <c r="B118" s="308"/>
      <c r="C118" s="308"/>
      <c r="D118" s="308"/>
      <c r="E118" s="308"/>
      <c r="F118" s="308"/>
    </row>
    <row r="119" spans="1:6" ht="55.5" customHeight="1">
      <c r="A119" s="309"/>
      <c r="B119" s="293"/>
      <c r="C119" s="293"/>
      <c r="D119" s="293"/>
      <c r="E119" s="293"/>
      <c r="F119" s="293"/>
    </row>
    <row r="120" spans="1:6" ht="13.5" customHeight="1">
      <c r="A120" s="302"/>
      <c r="B120" s="305"/>
      <c r="C120" s="305"/>
      <c r="D120" s="305"/>
      <c r="E120" s="305"/>
      <c r="F120" s="305"/>
    </row>
    <row r="121" spans="1:6" ht="12.75" customHeight="1">
      <c r="A121" s="300"/>
      <c r="B121" s="300"/>
      <c r="C121" s="300"/>
      <c r="D121" s="300"/>
      <c r="E121" s="300"/>
      <c r="F121" s="300"/>
    </row>
    <row r="122" spans="1:6" ht="12" customHeight="1">
      <c r="A122" s="300"/>
      <c r="B122" s="300"/>
      <c r="C122" s="300"/>
      <c r="D122" s="300"/>
      <c r="E122" s="300"/>
      <c r="F122" s="300"/>
    </row>
    <row r="123" spans="1:6" ht="13.5" customHeight="1">
      <c r="A123" s="300"/>
      <c r="B123" s="300"/>
      <c r="C123" s="300"/>
      <c r="D123" s="300"/>
      <c r="E123" s="300"/>
      <c r="F123" s="300"/>
    </row>
    <row r="124" spans="1:6" ht="33.75" customHeight="1">
      <c r="A124" s="301"/>
      <c r="B124" s="300"/>
      <c r="C124" s="300"/>
      <c r="D124" s="300"/>
      <c r="E124" s="300"/>
      <c r="F124" s="300"/>
    </row>
    <row r="125" spans="1:6" ht="24.75" customHeight="1">
      <c r="A125" s="302"/>
      <c r="B125" s="302"/>
      <c r="C125" s="302"/>
      <c r="D125" s="302"/>
      <c r="E125" s="302"/>
      <c r="F125" s="302"/>
    </row>
    <row r="126" spans="1:6" ht="33.75" customHeight="1">
      <c r="A126" s="301"/>
      <c r="B126" s="300"/>
      <c r="C126" s="300"/>
      <c r="D126" s="300"/>
      <c r="E126" s="300"/>
      <c r="F126" s="300"/>
    </row>
    <row r="127" spans="1:6" ht="11.25">
      <c r="A127" s="300"/>
      <c r="B127" s="300"/>
      <c r="C127" s="300"/>
      <c r="D127" s="300"/>
      <c r="E127" s="300"/>
      <c r="F127" s="300"/>
    </row>
  </sheetData>
  <mergeCells count="90">
    <mergeCell ref="A41:F41"/>
    <mergeCell ref="A49:F49"/>
    <mergeCell ref="A52:F52"/>
    <mergeCell ref="A120:F120"/>
    <mergeCell ref="A116:F116"/>
    <mergeCell ref="A117:F117"/>
    <mergeCell ref="A118:F118"/>
    <mergeCell ref="A119:F119"/>
    <mergeCell ref="A114:F114"/>
    <mergeCell ref="A115:F115"/>
    <mergeCell ref="A121:F121"/>
    <mergeCell ref="A122:F122"/>
    <mergeCell ref="A127:F127"/>
    <mergeCell ref="A123:F123"/>
    <mergeCell ref="A124:F124"/>
    <mergeCell ref="A125:F125"/>
    <mergeCell ref="A126:F126"/>
    <mergeCell ref="A112:F112"/>
    <mergeCell ref="A113:F11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00:F100"/>
    <mergeCell ref="A101:F101"/>
    <mergeCell ref="A102:F102"/>
    <mergeCell ref="A103:F103"/>
    <mergeCell ref="A96:F96"/>
    <mergeCell ref="A97:F97"/>
    <mergeCell ref="A98:F98"/>
    <mergeCell ref="A99:F99"/>
    <mergeCell ref="A92:F92"/>
    <mergeCell ref="A93:F93"/>
    <mergeCell ref="A94:F94"/>
    <mergeCell ref="A95:F95"/>
    <mergeCell ref="A88:F88"/>
    <mergeCell ref="A89:F89"/>
    <mergeCell ref="A90:F90"/>
    <mergeCell ref="A91:F91"/>
    <mergeCell ref="A84:F84"/>
    <mergeCell ref="A85:F85"/>
    <mergeCell ref="A86:F86"/>
    <mergeCell ref="A87:F87"/>
    <mergeCell ref="A80:F80"/>
    <mergeCell ref="A81:F81"/>
    <mergeCell ref="A82:F82"/>
    <mergeCell ref="A83:F83"/>
    <mergeCell ref="A76:F76"/>
    <mergeCell ref="A77:F77"/>
    <mergeCell ref="A78:F78"/>
    <mergeCell ref="A79:F79"/>
    <mergeCell ref="A73:F73"/>
    <mergeCell ref="A74:F74"/>
    <mergeCell ref="A71:F71"/>
    <mergeCell ref="A75:F75"/>
    <mergeCell ref="A68:F68"/>
    <mergeCell ref="A69:F69"/>
    <mergeCell ref="A70:F70"/>
    <mergeCell ref="A72:F72"/>
    <mergeCell ref="A65:F65"/>
    <mergeCell ref="A66:F66"/>
    <mergeCell ref="A67:F67"/>
    <mergeCell ref="A63:F63"/>
    <mergeCell ref="A64:F64"/>
    <mergeCell ref="A59:F59"/>
    <mergeCell ref="A60:F60"/>
    <mergeCell ref="A61:F61"/>
    <mergeCell ref="A62:F62"/>
    <mergeCell ref="A50:F50"/>
    <mergeCell ref="A6:F6"/>
    <mergeCell ref="A39:F39"/>
    <mergeCell ref="A58:F58"/>
    <mergeCell ref="A40:F40"/>
    <mergeCell ref="A56:F56"/>
    <mergeCell ref="A57:F57"/>
    <mergeCell ref="A42:F42"/>
    <mergeCell ref="A44:F44"/>
    <mergeCell ref="A45:F45"/>
    <mergeCell ref="A46:F46"/>
    <mergeCell ref="A47:F47"/>
    <mergeCell ref="A48:F48"/>
    <mergeCell ref="A43:F43"/>
    <mergeCell ref="A53:F53"/>
    <mergeCell ref="A55:F55"/>
    <mergeCell ref="A54:F54"/>
    <mergeCell ref="A51:F5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G11" sqref="G11"/>
    </sheetView>
  </sheetViews>
  <sheetFormatPr defaultColWidth="9.00390625" defaultRowHeight="12.75"/>
  <cols>
    <col min="1" max="1" width="7.375" style="1" customWidth="1"/>
    <col min="2" max="2" width="10.125" style="1" customWidth="1"/>
    <col min="3" max="3" width="10.375" style="1" customWidth="1"/>
    <col min="4" max="4" width="12.25390625" style="1" customWidth="1"/>
    <col min="5" max="5" width="10.75390625" style="1" customWidth="1"/>
    <col min="6" max="7" width="11.125" style="1" customWidth="1"/>
    <col min="8" max="8" width="12.25390625" style="3" customWidth="1"/>
    <col min="9" max="16384" width="9.125" style="1" customWidth="1"/>
  </cols>
  <sheetData>
    <row r="1" spans="5:10" ht="11.25">
      <c r="E1" s="11"/>
      <c r="F1" s="11"/>
      <c r="G1" s="11" t="s">
        <v>221</v>
      </c>
      <c r="H1" s="11"/>
      <c r="I1" s="13"/>
      <c r="J1" s="13"/>
    </row>
    <row r="2" spans="7:10" ht="11.25">
      <c r="G2" s="1" t="s">
        <v>225</v>
      </c>
      <c r="H2" s="4"/>
      <c r="I2" s="11"/>
      <c r="J2" s="11"/>
    </row>
    <row r="3" spans="7:10" ht="11.25">
      <c r="G3" s="1" t="s">
        <v>5</v>
      </c>
      <c r="H3" s="4"/>
      <c r="I3" s="11"/>
      <c r="J3" s="11"/>
    </row>
    <row r="4" spans="7:10" ht="11.25">
      <c r="G4" s="1" t="s">
        <v>224</v>
      </c>
      <c r="H4" s="4"/>
      <c r="I4" s="11"/>
      <c r="J4" s="11"/>
    </row>
    <row r="7" spans="1:10" ht="11.25">
      <c r="A7" s="330" t="s">
        <v>160</v>
      </c>
      <c r="B7" s="330"/>
      <c r="C7" s="330"/>
      <c r="D7" s="330"/>
      <c r="E7" s="330"/>
      <c r="F7" s="330"/>
      <c r="G7" s="330"/>
      <c r="H7" s="330"/>
      <c r="I7" s="12"/>
      <c r="J7" s="12"/>
    </row>
    <row r="8" spans="1:10" ht="21.75" customHeight="1">
      <c r="A8" s="331" t="s">
        <v>189</v>
      </c>
      <c r="B8" s="331"/>
      <c r="C8" s="331"/>
      <c r="D8" s="331"/>
      <c r="E8" s="331"/>
      <c r="F8" s="331"/>
      <c r="G8" s="331"/>
      <c r="H8" s="331"/>
      <c r="I8" s="12"/>
      <c r="J8" s="12"/>
    </row>
    <row r="10" spans="1:2" ht="11.25">
      <c r="A10" s="14" t="s">
        <v>132</v>
      </c>
      <c r="B10" s="14"/>
    </row>
    <row r="11" ht="12" thickBot="1">
      <c r="A11" s="1" t="s">
        <v>190</v>
      </c>
    </row>
    <row r="12" spans="1:8" ht="21.75" customHeight="1" thickTop="1">
      <c r="A12" s="206" t="s">
        <v>7</v>
      </c>
      <c r="B12" s="333" t="s">
        <v>8</v>
      </c>
      <c r="C12" s="334"/>
      <c r="D12" s="335"/>
      <c r="E12" s="15" t="s">
        <v>0</v>
      </c>
      <c r="F12" s="207" t="s">
        <v>192</v>
      </c>
      <c r="G12" s="207" t="s">
        <v>193</v>
      </c>
      <c r="H12" s="210" t="s">
        <v>191</v>
      </c>
    </row>
    <row r="13" spans="1:8" ht="11.25">
      <c r="A13" s="19">
        <v>1</v>
      </c>
      <c r="B13" s="332">
        <v>2</v>
      </c>
      <c r="C13" s="332"/>
      <c r="D13" s="332"/>
      <c r="E13" s="10">
        <v>3</v>
      </c>
      <c r="F13" s="238"/>
      <c r="G13" s="238"/>
      <c r="H13" s="16">
        <v>4</v>
      </c>
    </row>
    <row r="14" spans="1:8" ht="18.75" customHeight="1">
      <c r="A14" s="25">
        <v>1</v>
      </c>
      <c r="B14" s="326" t="s">
        <v>9</v>
      </c>
      <c r="C14" s="327"/>
      <c r="D14" s="328"/>
      <c r="E14" s="26"/>
      <c r="F14" s="256"/>
      <c r="G14" s="243"/>
      <c r="H14" s="260">
        <v>4480</v>
      </c>
    </row>
    <row r="15" spans="1:8" ht="11.25">
      <c r="A15" s="19">
        <v>2</v>
      </c>
      <c r="B15" s="329" t="s">
        <v>10</v>
      </c>
      <c r="C15" s="329"/>
      <c r="D15" s="329"/>
      <c r="E15" s="21"/>
      <c r="F15" s="257">
        <f>SUM(F16:F20)</f>
        <v>3000</v>
      </c>
      <c r="G15" s="264">
        <f>SUM(G16:G20)</f>
        <v>0</v>
      </c>
      <c r="H15" s="261">
        <f>SUM(H16:H20)</f>
        <v>3650</v>
      </c>
    </row>
    <row r="16" spans="1:8" ht="11.25" customHeight="1">
      <c r="A16" s="20" t="s">
        <v>11</v>
      </c>
      <c r="B16" s="324" t="s">
        <v>21</v>
      </c>
      <c r="C16" s="324"/>
      <c r="D16" s="324"/>
      <c r="E16" s="22" t="s">
        <v>127</v>
      </c>
      <c r="F16" s="258"/>
      <c r="G16" s="245"/>
      <c r="H16" s="262">
        <v>50</v>
      </c>
    </row>
    <row r="17" spans="1:8" ht="11.25" customHeight="1">
      <c r="A17" s="20" t="s">
        <v>19</v>
      </c>
      <c r="B17" s="321" t="s">
        <v>117</v>
      </c>
      <c r="C17" s="322"/>
      <c r="D17" s="323"/>
      <c r="E17" s="22" t="s">
        <v>128</v>
      </c>
      <c r="F17" s="258"/>
      <c r="G17" s="245"/>
      <c r="H17" s="262">
        <v>600</v>
      </c>
    </row>
    <row r="18" spans="1:8" ht="11.25">
      <c r="A18" s="20" t="s">
        <v>20</v>
      </c>
      <c r="B18" s="321" t="s">
        <v>116</v>
      </c>
      <c r="C18" s="322"/>
      <c r="D18" s="323"/>
      <c r="E18" s="22" t="s">
        <v>129</v>
      </c>
      <c r="F18" s="258">
        <v>3000</v>
      </c>
      <c r="G18" s="245"/>
      <c r="H18" s="262">
        <v>3000</v>
      </c>
    </row>
    <row r="19" spans="1:8" ht="11.25">
      <c r="A19" s="20"/>
      <c r="B19" s="324"/>
      <c r="C19" s="324"/>
      <c r="D19" s="324"/>
      <c r="E19" s="22"/>
      <c r="F19" s="258"/>
      <c r="G19" s="245"/>
      <c r="H19" s="262"/>
    </row>
    <row r="20" spans="1:8" ht="11.25">
      <c r="A20" s="20"/>
      <c r="B20" s="310"/>
      <c r="C20" s="310"/>
      <c r="D20" s="310"/>
      <c r="E20" s="23"/>
      <c r="F20" s="258"/>
      <c r="G20" s="245"/>
      <c r="H20" s="262"/>
    </row>
    <row r="21" spans="1:8" ht="18.75" customHeight="1">
      <c r="A21" s="25">
        <v>3</v>
      </c>
      <c r="B21" s="325" t="s">
        <v>12</v>
      </c>
      <c r="C21" s="325"/>
      <c r="D21" s="325"/>
      <c r="E21" s="204"/>
      <c r="F21" s="256">
        <f>SUM(F22:F27)</f>
        <v>3000</v>
      </c>
      <c r="G21" s="243">
        <f>SUM(G22:G27)</f>
        <v>0</v>
      </c>
      <c r="H21" s="260">
        <f>SUM(H22:H27)</f>
        <v>8130</v>
      </c>
    </row>
    <row r="22" spans="1:8" ht="11.25">
      <c r="A22" s="20" t="s">
        <v>13</v>
      </c>
      <c r="B22" s="315" t="s">
        <v>197</v>
      </c>
      <c r="C22" s="316"/>
      <c r="D22" s="317"/>
      <c r="E22" s="23" t="s">
        <v>195</v>
      </c>
      <c r="F22" s="258">
        <v>285</v>
      </c>
      <c r="G22" s="245"/>
      <c r="H22" s="262">
        <v>285</v>
      </c>
    </row>
    <row r="23" spans="1:8" ht="11.25">
      <c r="A23" s="20" t="s">
        <v>15</v>
      </c>
      <c r="B23" s="315" t="s">
        <v>198</v>
      </c>
      <c r="C23" s="316"/>
      <c r="D23" s="317"/>
      <c r="E23" s="23" t="s">
        <v>194</v>
      </c>
      <c r="F23" s="258">
        <v>40</v>
      </c>
      <c r="G23" s="245"/>
      <c r="H23" s="262">
        <v>40</v>
      </c>
    </row>
    <row r="24" spans="1:8" ht="11.25">
      <c r="A24" s="20" t="s">
        <v>51</v>
      </c>
      <c r="B24" s="315" t="s">
        <v>14</v>
      </c>
      <c r="C24" s="316"/>
      <c r="D24" s="317"/>
      <c r="E24" s="23" t="s">
        <v>66</v>
      </c>
      <c r="F24" s="258">
        <v>625</v>
      </c>
      <c r="G24" s="245"/>
      <c r="H24" s="262">
        <v>1555</v>
      </c>
    </row>
    <row r="25" spans="1:8" ht="11.25">
      <c r="A25" s="20" t="s">
        <v>55</v>
      </c>
      <c r="B25" s="314" t="s">
        <v>199</v>
      </c>
      <c r="C25" s="314"/>
      <c r="D25" s="314"/>
      <c r="E25" s="23" t="s">
        <v>196</v>
      </c>
      <c r="F25" s="258"/>
      <c r="G25" s="245"/>
      <c r="H25" s="262">
        <v>4000</v>
      </c>
    </row>
    <row r="26" spans="1:8" ht="11.25">
      <c r="A26" s="20" t="s">
        <v>16</v>
      </c>
      <c r="B26" s="314" t="s">
        <v>17</v>
      </c>
      <c r="C26" s="314"/>
      <c r="D26" s="314"/>
      <c r="E26" s="23" t="s">
        <v>60</v>
      </c>
      <c r="F26" s="258">
        <v>2050</v>
      </c>
      <c r="G26" s="245"/>
      <c r="H26" s="262">
        <v>2250</v>
      </c>
    </row>
    <row r="27" spans="1:8" ht="11.25">
      <c r="A27" s="20" t="s">
        <v>56</v>
      </c>
      <c r="B27" s="315" t="s">
        <v>118</v>
      </c>
      <c r="C27" s="316"/>
      <c r="D27" s="317"/>
      <c r="E27" s="23" t="s">
        <v>67</v>
      </c>
      <c r="F27" s="258"/>
      <c r="G27" s="245"/>
      <c r="H27" s="262"/>
    </row>
    <row r="28" spans="1:8" ht="11.25">
      <c r="A28" s="18"/>
      <c r="B28" s="318"/>
      <c r="C28" s="319"/>
      <c r="D28" s="320"/>
      <c r="E28" s="5"/>
      <c r="F28" s="258"/>
      <c r="G28" s="245"/>
      <c r="H28" s="262"/>
    </row>
    <row r="29" spans="1:8" ht="11.25">
      <c r="A29" s="18"/>
      <c r="B29" s="310"/>
      <c r="C29" s="310"/>
      <c r="D29" s="310"/>
      <c r="E29" s="5"/>
      <c r="F29" s="258"/>
      <c r="G29" s="245"/>
      <c r="H29" s="262"/>
    </row>
    <row r="30" spans="1:8" ht="11.25">
      <c r="A30" s="18"/>
      <c r="B30" s="310"/>
      <c r="C30" s="310"/>
      <c r="D30" s="310"/>
      <c r="E30" s="5"/>
      <c r="F30" s="258"/>
      <c r="G30" s="245"/>
      <c r="H30" s="262"/>
    </row>
    <row r="31" spans="1:8" ht="26.25" customHeight="1" thickBot="1">
      <c r="A31" s="9">
        <v>4</v>
      </c>
      <c r="B31" s="311" t="s">
        <v>18</v>
      </c>
      <c r="C31" s="311"/>
      <c r="D31" s="311"/>
      <c r="E31" s="205"/>
      <c r="F31" s="259">
        <f>F14+F15-F21</f>
        <v>0</v>
      </c>
      <c r="G31" s="34">
        <f>G14+G15-G21</f>
        <v>0</v>
      </c>
      <c r="H31" s="263">
        <f>H14+H15-H21</f>
        <v>0</v>
      </c>
    </row>
    <row r="32" ht="12" thickTop="1"/>
    <row r="33" spans="1:8" ht="18" customHeight="1">
      <c r="A33" s="2"/>
      <c r="B33" s="2"/>
      <c r="C33" s="2"/>
      <c r="D33" s="2"/>
      <c r="E33" s="2"/>
      <c r="F33" s="2"/>
      <c r="G33" s="2"/>
      <c r="H33" s="196"/>
    </row>
    <row r="34" spans="1:8" ht="21.75" customHeight="1">
      <c r="A34" s="312" t="s">
        <v>6</v>
      </c>
      <c r="B34" s="312"/>
      <c r="C34" s="312"/>
      <c r="D34" s="312"/>
      <c r="E34" s="312"/>
      <c r="F34" s="312"/>
      <c r="G34" s="312"/>
      <c r="H34" s="312"/>
    </row>
    <row r="35" spans="1:8" ht="38.25" customHeight="1">
      <c r="A35" s="313" t="s">
        <v>200</v>
      </c>
      <c r="B35" s="313"/>
      <c r="C35" s="313"/>
      <c r="D35" s="313"/>
      <c r="E35" s="313"/>
      <c r="F35" s="313"/>
      <c r="G35" s="313"/>
      <c r="H35" s="313"/>
    </row>
    <row r="38" ht="11.25">
      <c r="H38" s="195"/>
    </row>
    <row r="40" ht="11.25">
      <c r="H40" s="195"/>
    </row>
  </sheetData>
  <mergeCells count="24">
    <mergeCell ref="A7:H7"/>
    <mergeCell ref="A8:H8"/>
    <mergeCell ref="B13:D13"/>
    <mergeCell ref="B12:D1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34:H34"/>
    <mergeCell ref="A35:H3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34" sqref="A34:F34"/>
    </sheetView>
  </sheetViews>
  <sheetFormatPr defaultColWidth="9.00390625" defaultRowHeight="12.75"/>
  <cols>
    <col min="1" max="1" width="7.375" style="1" customWidth="1"/>
    <col min="2" max="2" width="10.125" style="1" customWidth="1"/>
    <col min="3" max="3" width="10.375" style="1" customWidth="1"/>
    <col min="4" max="4" width="23.625" style="1" customWidth="1"/>
    <col min="5" max="5" width="11.125" style="1" customWidth="1"/>
    <col min="6" max="6" width="20.25390625" style="3" customWidth="1"/>
    <col min="7" max="16384" width="9.125" style="1" customWidth="1"/>
  </cols>
  <sheetData>
    <row r="1" spans="5:8" ht="11.25">
      <c r="E1" s="336" t="s">
        <v>113</v>
      </c>
      <c r="F1" s="336"/>
      <c r="G1" s="13"/>
      <c r="H1" s="13"/>
    </row>
    <row r="2" spans="5:8" ht="11.25">
      <c r="E2" s="1" t="s">
        <v>225</v>
      </c>
      <c r="F2" s="4"/>
      <c r="G2" s="11"/>
      <c r="H2" s="11"/>
    </row>
    <row r="3" spans="5:8" ht="11.25">
      <c r="E3" s="1" t="s">
        <v>5</v>
      </c>
      <c r="F3" s="4"/>
      <c r="G3" s="11"/>
      <c r="H3" s="11"/>
    </row>
    <row r="4" spans="5:8" ht="11.25">
      <c r="E4" s="1" t="s">
        <v>224</v>
      </c>
      <c r="F4" s="4"/>
      <c r="G4" s="11"/>
      <c r="H4" s="11"/>
    </row>
    <row r="7" spans="1:8" ht="11.25">
      <c r="A7" s="330" t="s">
        <v>119</v>
      </c>
      <c r="B7" s="330"/>
      <c r="C7" s="330"/>
      <c r="D7" s="330"/>
      <c r="E7" s="330"/>
      <c r="F7" s="330"/>
      <c r="G7" s="12"/>
      <c r="H7" s="12"/>
    </row>
    <row r="8" spans="1:8" ht="21.75" customHeight="1">
      <c r="A8" s="331" t="s">
        <v>131</v>
      </c>
      <c r="B8" s="331"/>
      <c r="C8" s="331"/>
      <c r="D8" s="331"/>
      <c r="E8" s="331"/>
      <c r="F8" s="331"/>
      <c r="G8" s="12"/>
      <c r="H8" s="12"/>
    </row>
    <row r="10" spans="1:2" ht="11.25">
      <c r="A10" s="14" t="s">
        <v>132</v>
      </c>
      <c r="B10" s="14"/>
    </row>
    <row r="11" ht="12" thickBot="1">
      <c r="A11" s="1" t="s">
        <v>133</v>
      </c>
    </row>
    <row r="12" spans="1:6" ht="12" thickTop="1">
      <c r="A12" s="206" t="s">
        <v>7</v>
      </c>
      <c r="B12" s="207" t="s">
        <v>8</v>
      </c>
      <c r="C12" s="208"/>
      <c r="D12" s="209"/>
      <c r="E12" s="15" t="s">
        <v>0</v>
      </c>
      <c r="F12" s="210" t="s">
        <v>130</v>
      </c>
    </row>
    <row r="13" spans="1:6" ht="11.25">
      <c r="A13" s="19">
        <v>1</v>
      </c>
      <c r="B13" s="332">
        <v>2</v>
      </c>
      <c r="C13" s="332"/>
      <c r="D13" s="332"/>
      <c r="E13" s="10">
        <v>3</v>
      </c>
      <c r="F13" s="16">
        <v>4</v>
      </c>
    </row>
    <row r="14" spans="1:6" ht="18.75" customHeight="1">
      <c r="A14" s="25">
        <v>1</v>
      </c>
      <c r="B14" s="326" t="s">
        <v>9</v>
      </c>
      <c r="C14" s="327"/>
      <c r="D14" s="328"/>
      <c r="E14" s="26"/>
      <c r="F14" s="27"/>
    </row>
    <row r="15" spans="1:6" ht="11.25">
      <c r="A15" s="19">
        <v>2</v>
      </c>
      <c r="B15" s="329" t="s">
        <v>10</v>
      </c>
      <c r="C15" s="329"/>
      <c r="D15" s="329"/>
      <c r="E15" s="21"/>
      <c r="F15" s="17">
        <f>SUM(F16:F20)</f>
        <v>1515</v>
      </c>
    </row>
    <row r="16" spans="1:6" ht="11.25" customHeight="1">
      <c r="A16" s="20" t="s">
        <v>11</v>
      </c>
      <c r="B16" s="324" t="s">
        <v>21</v>
      </c>
      <c r="C16" s="324"/>
      <c r="D16" s="324"/>
      <c r="E16" s="22" t="s">
        <v>127</v>
      </c>
      <c r="F16" s="6">
        <v>15</v>
      </c>
    </row>
    <row r="17" spans="1:6" ht="11.25" customHeight="1">
      <c r="A17" s="20" t="s">
        <v>19</v>
      </c>
      <c r="B17" s="321" t="s">
        <v>117</v>
      </c>
      <c r="C17" s="322"/>
      <c r="D17" s="323"/>
      <c r="E17" s="22" t="s">
        <v>128</v>
      </c>
      <c r="F17" s="6">
        <v>1500</v>
      </c>
    </row>
    <row r="18" spans="1:6" ht="11.25">
      <c r="A18" s="20" t="s">
        <v>20</v>
      </c>
      <c r="B18" s="321" t="s">
        <v>116</v>
      </c>
      <c r="C18" s="322"/>
      <c r="D18" s="323"/>
      <c r="E18" s="22" t="s">
        <v>129</v>
      </c>
      <c r="F18" s="6"/>
    </row>
    <row r="19" spans="1:6" ht="11.25">
      <c r="A19" s="20"/>
      <c r="B19" s="324"/>
      <c r="C19" s="324"/>
      <c r="D19" s="324"/>
      <c r="E19" s="22"/>
      <c r="F19" s="6"/>
    </row>
    <row r="20" spans="1:6" ht="11.25">
      <c r="A20" s="20"/>
      <c r="B20" s="310"/>
      <c r="C20" s="310"/>
      <c r="D20" s="310"/>
      <c r="E20" s="23"/>
      <c r="F20" s="6"/>
    </row>
    <row r="21" spans="1:6" ht="18.75" customHeight="1">
      <c r="A21" s="25">
        <v>3</v>
      </c>
      <c r="B21" s="325" t="s">
        <v>12</v>
      </c>
      <c r="C21" s="325"/>
      <c r="D21" s="325"/>
      <c r="E21" s="204"/>
      <c r="F21" s="27">
        <f>SUM(F22:F27)</f>
        <v>1515</v>
      </c>
    </row>
    <row r="22" spans="1:6" ht="11.25">
      <c r="A22" s="20" t="s">
        <v>13</v>
      </c>
      <c r="B22" s="315" t="s">
        <v>14</v>
      </c>
      <c r="C22" s="316"/>
      <c r="D22" s="317"/>
      <c r="E22" s="23" t="s">
        <v>66</v>
      </c>
      <c r="F22" s="6">
        <v>1490</v>
      </c>
    </row>
    <row r="23" spans="1:6" ht="11.25">
      <c r="A23" s="20" t="s">
        <v>15</v>
      </c>
      <c r="B23" s="315" t="s">
        <v>53</v>
      </c>
      <c r="C23" s="316"/>
      <c r="D23" s="317"/>
      <c r="E23" s="23" t="s">
        <v>57</v>
      </c>
      <c r="F23" s="6"/>
    </row>
    <row r="24" spans="1:6" ht="11.25">
      <c r="A24" s="20" t="s">
        <v>51</v>
      </c>
      <c r="B24" s="315" t="s">
        <v>54</v>
      </c>
      <c r="C24" s="316"/>
      <c r="D24" s="317"/>
      <c r="E24" s="23" t="s">
        <v>58</v>
      </c>
      <c r="F24" s="6"/>
    </row>
    <row r="25" spans="1:6" ht="11.25">
      <c r="A25" s="20" t="s">
        <v>55</v>
      </c>
      <c r="B25" s="314" t="s">
        <v>22</v>
      </c>
      <c r="C25" s="314"/>
      <c r="D25" s="314"/>
      <c r="E25" s="23" t="s">
        <v>59</v>
      </c>
      <c r="F25" s="6"/>
    </row>
    <row r="26" spans="1:6" ht="11.25">
      <c r="A26" s="20" t="s">
        <v>16</v>
      </c>
      <c r="B26" s="314" t="s">
        <v>17</v>
      </c>
      <c r="C26" s="314"/>
      <c r="D26" s="314"/>
      <c r="E26" s="23" t="s">
        <v>60</v>
      </c>
      <c r="F26" s="6">
        <v>25</v>
      </c>
    </row>
    <row r="27" spans="1:6" ht="11.25">
      <c r="A27" s="20" t="s">
        <v>56</v>
      </c>
      <c r="B27" s="315" t="s">
        <v>118</v>
      </c>
      <c r="C27" s="316"/>
      <c r="D27" s="317"/>
      <c r="E27" s="23" t="s">
        <v>67</v>
      </c>
      <c r="F27" s="6"/>
    </row>
    <row r="28" spans="1:6" ht="11.25">
      <c r="A28" s="18"/>
      <c r="B28" s="318"/>
      <c r="C28" s="319"/>
      <c r="D28" s="320"/>
      <c r="E28" s="5"/>
      <c r="F28" s="6"/>
    </row>
    <row r="29" spans="1:6" ht="11.25">
      <c r="A29" s="18"/>
      <c r="B29" s="310"/>
      <c r="C29" s="310"/>
      <c r="D29" s="310"/>
      <c r="E29" s="5"/>
      <c r="F29" s="6"/>
    </row>
    <row r="30" spans="1:6" ht="11.25">
      <c r="A30" s="18"/>
      <c r="B30" s="310"/>
      <c r="C30" s="310"/>
      <c r="D30" s="310"/>
      <c r="E30" s="5"/>
      <c r="F30" s="6"/>
    </row>
    <row r="31" spans="1:6" ht="26.25" customHeight="1" thickBot="1">
      <c r="A31" s="9">
        <v>4</v>
      </c>
      <c r="B31" s="311" t="s">
        <v>18</v>
      </c>
      <c r="C31" s="311"/>
      <c r="D31" s="311"/>
      <c r="E31" s="205"/>
      <c r="F31" s="189">
        <f>F14+F15-F21</f>
        <v>0</v>
      </c>
    </row>
    <row r="32" ht="12" thickTop="1"/>
    <row r="33" spans="1:6" ht="18" customHeight="1">
      <c r="A33" s="2"/>
      <c r="B33" s="2"/>
      <c r="C33" s="2"/>
      <c r="D33" s="2"/>
      <c r="E33" s="2"/>
      <c r="F33" s="196"/>
    </row>
    <row r="34" spans="1:6" ht="21.75" customHeight="1">
      <c r="A34" s="312" t="s">
        <v>6</v>
      </c>
      <c r="B34" s="312"/>
      <c r="C34" s="312"/>
      <c r="D34" s="312"/>
      <c r="E34" s="312"/>
      <c r="F34" s="312"/>
    </row>
    <row r="35" spans="1:6" ht="24.75" customHeight="1">
      <c r="A35" s="313" t="s">
        <v>227</v>
      </c>
      <c r="B35" s="313"/>
      <c r="C35" s="313"/>
      <c r="D35" s="313"/>
      <c r="E35" s="313"/>
      <c r="F35" s="313"/>
    </row>
    <row r="38" ht="11.25">
      <c r="F38" s="195"/>
    </row>
    <row r="40" ht="11.25">
      <c r="F40" s="195"/>
    </row>
  </sheetData>
  <mergeCells count="24">
    <mergeCell ref="A34:F34"/>
    <mergeCell ref="A35:F35"/>
    <mergeCell ref="B26:D26"/>
    <mergeCell ref="B27:D27"/>
    <mergeCell ref="B30:D30"/>
    <mergeCell ref="B31:D31"/>
    <mergeCell ref="B29:D29"/>
    <mergeCell ref="E1:F1"/>
    <mergeCell ref="B17:D17"/>
    <mergeCell ref="B18:D18"/>
    <mergeCell ref="B13:D13"/>
    <mergeCell ref="B14:D14"/>
    <mergeCell ref="B15:D15"/>
    <mergeCell ref="A7:F7"/>
    <mergeCell ref="A8:F8"/>
    <mergeCell ref="B24:D24"/>
    <mergeCell ref="B25:D25"/>
    <mergeCell ref="B28:D28"/>
    <mergeCell ref="B21:D21"/>
    <mergeCell ref="B22:D22"/>
    <mergeCell ref="B19:D19"/>
    <mergeCell ref="B20:D20"/>
    <mergeCell ref="B16:D16"/>
    <mergeCell ref="B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C1">
      <selection activeCell="G11" sqref="G11"/>
    </sheetView>
  </sheetViews>
  <sheetFormatPr defaultColWidth="9.00390625" defaultRowHeight="12.75"/>
  <cols>
    <col min="1" max="1" width="4.375" style="173" customWidth="1"/>
    <col min="2" max="2" width="23.75390625" style="148" customWidth="1"/>
    <col min="3" max="3" width="10.375" style="122" customWidth="1"/>
    <col min="4" max="4" width="11.25390625" style="122" customWidth="1"/>
    <col min="5" max="5" width="9.75390625" style="122" customWidth="1"/>
    <col min="6" max="6" width="10.125" style="122" customWidth="1"/>
    <col min="7" max="7" width="9.375" style="105" customWidth="1"/>
    <col min="8" max="8" width="9.75390625" style="106" customWidth="1"/>
    <col min="9" max="9" width="9.75390625" style="174" customWidth="1"/>
    <col min="10" max="10" width="10.625" style="174" customWidth="1"/>
    <col min="11" max="11" width="10.625" style="106" customWidth="1"/>
    <col min="12" max="12" width="19.25390625" style="83" hidden="1" customWidth="1"/>
    <col min="13" max="13" width="10.125" style="83" customWidth="1"/>
    <col min="14" max="16384" width="19.25390625" style="83" customWidth="1"/>
  </cols>
  <sheetData>
    <row r="1" spans="1:14" ht="12.75" customHeight="1">
      <c r="A1" s="84"/>
      <c r="B1" s="84"/>
      <c r="C1" s="84"/>
      <c r="D1" s="84"/>
      <c r="E1" s="84"/>
      <c r="F1" s="84"/>
      <c r="G1" s="85"/>
      <c r="H1" s="86"/>
      <c r="I1" s="86"/>
      <c r="J1" s="337" t="s">
        <v>109</v>
      </c>
      <c r="K1" s="337"/>
      <c r="L1" s="337"/>
      <c r="M1" s="337"/>
      <c r="N1" s="87"/>
    </row>
    <row r="2" spans="1:14" ht="12" customHeight="1">
      <c r="A2" s="84"/>
      <c r="B2" s="84"/>
      <c r="C2" s="84"/>
      <c r="D2" s="84"/>
      <c r="E2" s="84"/>
      <c r="F2" s="84"/>
      <c r="G2" s="85"/>
      <c r="H2" s="86"/>
      <c r="I2" s="86"/>
      <c r="J2" s="337" t="s">
        <v>223</v>
      </c>
      <c r="K2" s="337"/>
      <c r="L2" s="337"/>
      <c r="M2" s="337"/>
      <c r="N2" s="87"/>
    </row>
    <row r="3" spans="1:14" ht="12" customHeight="1">
      <c r="A3" s="84"/>
      <c r="B3" s="84"/>
      <c r="C3" s="84"/>
      <c r="D3" s="84"/>
      <c r="E3" s="84"/>
      <c r="F3" s="84"/>
      <c r="G3" s="85"/>
      <c r="H3" s="86"/>
      <c r="I3" s="86"/>
      <c r="J3" s="337" t="s">
        <v>5</v>
      </c>
      <c r="K3" s="337"/>
      <c r="L3" s="337"/>
      <c r="M3" s="337"/>
      <c r="N3" s="87"/>
    </row>
    <row r="4" spans="1:14" ht="15" customHeight="1">
      <c r="A4" s="84"/>
      <c r="B4" s="84"/>
      <c r="C4" s="84"/>
      <c r="D4" s="84"/>
      <c r="E4" s="84"/>
      <c r="F4" s="84"/>
      <c r="G4" s="85"/>
      <c r="H4" s="88"/>
      <c r="I4" s="88"/>
      <c r="J4" s="338" t="s">
        <v>224</v>
      </c>
      <c r="K4" s="338"/>
      <c r="L4" s="338"/>
      <c r="M4" s="338"/>
      <c r="N4" s="87"/>
    </row>
    <row r="5" spans="1:14" ht="9.75" hidden="1">
      <c r="A5" s="89"/>
      <c r="B5" s="90"/>
      <c r="C5" s="91"/>
      <c r="D5" s="91"/>
      <c r="E5" s="91"/>
      <c r="F5" s="91"/>
      <c r="G5" s="92"/>
      <c r="H5" s="93"/>
      <c r="I5" s="94"/>
      <c r="J5" s="95"/>
      <c r="K5" s="96"/>
      <c r="L5" s="184"/>
      <c r="M5" s="183"/>
      <c r="N5" s="87"/>
    </row>
    <row r="6" spans="1:14" ht="17.25" customHeight="1" thickBot="1">
      <c r="A6" s="341" t="s">
        <v>120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184"/>
      <c r="M6" s="185"/>
      <c r="N6" s="87"/>
    </row>
    <row r="7" spans="1:14" s="103" customFormat="1" ht="20.25" customHeight="1" thickTop="1">
      <c r="A7" s="342" t="s">
        <v>26</v>
      </c>
      <c r="B7" s="344" t="s">
        <v>27</v>
      </c>
      <c r="C7" s="344"/>
      <c r="D7" s="344"/>
      <c r="E7" s="344"/>
      <c r="F7" s="97">
        <v>2004</v>
      </c>
      <c r="G7" s="98">
        <v>2005</v>
      </c>
      <c r="H7" s="99">
        <v>2006</v>
      </c>
      <c r="I7" s="100">
        <v>2007</v>
      </c>
      <c r="J7" s="101">
        <v>2008</v>
      </c>
      <c r="K7" s="99">
        <v>2009</v>
      </c>
      <c r="L7" s="102"/>
      <c r="M7" s="176" t="s">
        <v>124</v>
      </c>
      <c r="N7" s="102"/>
    </row>
    <row r="8" spans="1:14" s="106" customFormat="1" ht="12" customHeight="1">
      <c r="A8" s="343"/>
      <c r="B8" s="345"/>
      <c r="C8" s="345"/>
      <c r="D8" s="345"/>
      <c r="E8" s="345"/>
      <c r="F8" s="104">
        <v>37077970</v>
      </c>
      <c r="G8" s="105">
        <v>37500000</v>
      </c>
      <c r="H8" s="106">
        <v>38600000</v>
      </c>
      <c r="I8" s="106">
        <v>39700000</v>
      </c>
      <c r="J8" s="107">
        <v>40800000</v>
      </c>
      <c r="K8" s="106">
        <v>42000000</v>
      </c>
      <c r="L8" s="109"/>
      <c r="M8" s="108"/>
      <c r="N8" s="109"/>
    </row>
    <row r="9" spans="1:14" s="118" customFormat="1" ht="36">
      <c r="A9" s="110"/>
      <c r="B9" s="111" t="s">
        <v>28</v>
      </c>
      <c r="C9" s="111" t="s">
        <v>29</v>
      </c>
      <c r="D9" s="111" t="s">
        <v>30</v>
      </c>
      <c r="E9" s="111" t="s">
        <v>31</v>
      </c>
      <c r="F9" s="112">
        <v>2004</v>
      </c>
      <c r="G9" s="113">
        <v>2005</v>
      </c>
      <c r="H9" s="114">
        <v>2006</v>
      </c>
      <c r="I9" s="115">
        <v>2007</v>
      </c>
      <c r="J9" s="116">
        <v>2008</v>
      </c>
      <c r="K9" s="113">
        <v>2009</v>
      </c>
      <c r="L9" s="117"/>
      <c r="M9" s="177"/>
      <c r="N9" s="117"/>
    </row>
    <row r="10" spans="1:14" ht="9.75">
      <c r="A10" s="346" t="s">
        <v>125</v>
      </c>
      <c r="B10" s="348" t="s">
        <v>32</v>
      </c>
      <c r="C10" s="120">
        <v>2200000</v>
      </c>
      <c r="D10" s="121" t="s">
        <v>33</v>
      </c>
      <c r="E10" s="122" t="s">
        <v>34</v>
      </c>
      <c r="F10" s="105">
        <v>599400</v>
      </c>
      <c r="G10" s="123"/>
      <c r="H10" s="124"/>
      <c r="I10" s="125"/>
      <c r="J10" s="125"/>
      <c r="K10" s="123"/>
      <c r="L10" s="87"/>
      <c r="M10" s="178"/>
      <c r="N10" s="87"/>
    </row>
    <row r="11" spans="1:14" ht="9.75">
      <c r="A11" s="347"/>
      <c r="B11" s="349"/>
      <c r="C11" s="128">
        <v>1400000</v>
      </c>
      <c r="D11" s="129" t="s">
        <v>33</v>
      </c>
      <c r="E11" s="129">
        <v>2002</v>
      </c>
      <c r="F11" s="130">
        <v>350400</v>
      </c>
      <c r="G11" s="131">
        <v>350400</v>
      </c>
      <c r="H11" s="132">
        <v>350400</v>
      </c>
      <c r="I11" s="133">
        <v>287400</v>
      </c>
      <c r="J11" s="133"/>
      <c r="K11" s="132"/>
      <c r="L11" s="87"/>
      <c r="M11" s="186"/>
      <c r="N11" s="87"/>
    </row>
    <row r="12" spans="1:14" ht="12.75" customHeight="1">
      <c r="A12" s="126"/>
      <c r="B12" s="127"/>
      <c r="C12" s="134" t="s">
        <v>111</v>
      </c>
      <c r="D12" s="135" t="s">
        <v>110</v>
      </c>
      <c r="E12" s="135">
        <v>2003</v>
      </c>
      <c r="F12" s="136"/>
      <c r="G12" s="137"/>
      <c r="H12" s="138"/>
      <c r="I12" s="139"/>
      <c r="J12" s="139"/>
      <c r="K12" s="138"/>
      <c r="L12" s="87"/>
      <c r="M12" s="187"/>
      <c r="N12" s="87"/>
    </row>
    <row r="13" spans="1:14" ht="9.75">
      <c r="A13" s="126"/>
      <c r="B13" s="127"/>
      <c r="C13" s="120">
        <v>601880</v>
      </c>
      <c r="D13" s="121" t="s">
        <v>33</v>
      </c>
      <c r="E13" s="121">
        <v>2003</v>
      </c>
      <c r="F13" s="105">
        <v>124980</v>
      </c>
      <c r="G13" s="140">
        <v>301200</v>
      </c>
      <c r="H13" s="123">
        <v>175700</v>
      </c>
      <c r="I13" s="125"/>
      <c r="J13" s="125"/>
      <c r="K13" s="123"/>
      <c r="L13" s="87"/>
      <c r="M13" s="178"/>
      <c r="N13" s="87"/>
    </row>
    <row r="14" spans="1:14" ht="9.75">
      <c r="A14" s="126"/>
      <c r="B14" s="127"/>
      <c r="C14" s="128">
        <v>1000000</v>
      </c>
      <c r="D14" s="129"/>
      <c r="E14" s="129">
        <v>2003</v>
      </c>
      <c r="F14" s="130">
        <v>20800</v>
      </c>
      <c r="G14" s="131">
        <v>244800</v>
      </c>
      <c r="H14" s="132">
        <v>244800</v>
      </c>
      <c r="I14" s="132">
        <v>244800</v>
      </c>
      <c r="J14" s="133">
        <v>244800</v>
      </c>
      <c r="K14" s="132"/>
      <c r="L14" s="87"/>
      <c r="M14" s="186"/>
      <c r="N14" s="87"/>
    </row>
    <row r="15" spans="1:14" ht="9.75">
      <c r="A15" s="126"/>
      <c r="B15" s="127"/>
      <c r="C15" s="134" t="s">
        <v>222</v>
      </c>
      <c r="D15" s="135" t="s">
        <v>110</v>
      </c>
      <c r="E15" s="135">
        <v>2004</v>
      </c>
      <c r="F15" s="136"/>
      <c r="G15" s="137"/>
      <c r="H15" s="138"/>
      <c r="I15" s="138"/>
      <c r="J15" s="139"/>
      <c r="K15" s="138"/>
      <c r="L15" s="87"/>
      <c r="M15" s="187"/>
      <c r="N15" s="87"/>
    </row>
    <row r="16" spans="1:14" ht="9.75">
      <c r="A16" s="126"/>
      <c r="B16" s="127"/>
      <c r="C16" s="120">
        <v>2676189</v>
      </c>
      <c r="D16" s="121"/>
      <c r="E16" s="121">
        <v>2004</v>
      </c>
      <c r="F16" s="105"/>
      <c r="G16" s="140">
        <v>82989</v>
      </c>
      <c r="H16" s="123">
        <v>453600</v>
      </c>
      <c r="I16" s="125">
        <v>453600</v>
      </c>
      <c r="J16" s="125">
        <v>453600</v>
      </c>
      <c r="K16" s="123">
        <v>453600</v>
      </c>
      <c r="L16" s="87"/>
      <c r="M16" s="108">
        <v>778800</v>
      </c>
      <c r="N16" s="87"/>
    </row>
    <row r="17" spans="1:14" ht="21.75" customHeight="1">
      <c r="A17" s="119" t="s">
        <v>35</v>
      </c>
      <c r="B17" s="141" t="s">
        <v>36</v>
      </c>
      <c r="C17" s="120">
        <v>27742</v>
      </c>
      <c r="D17" s="121" t="s">
        <v>123</v>
      </c>
      <c r="E17" s="122" t="s">
        <v>37</v>
      </c>
      <c r="F17" s="105">
        <v>5548</v>
      </c>
      <c r="G17" s="123"/>
      <c r="H17" s="124"/>
      <c r="I17" s="125"/>
      <c r="J17" s="125"/>
      <c r="K17" s="123"/>
      <c r="L17" s="87"/>
      <c r="M17" s="178"/>
      <c r="N17" s="87"/>
    </row>
    <row r="18" spans="1:14" ht="23.25" customHeight="1">
      <c r="A18" s="126"/>
      <c r="B18" s="142"/>
      <c r="C18" s="128">
        <v>813768</v>
      </c>
      <c r="D18" s="129" t="s">
        <v>123</v>
      </c>
      <c r="E18" s="129"/>
      <c r="F18" s="130">
        <v>78220</v>
      </c>
      <c r="G18" s="132">
        <v>151175</v>
      </c>
      <c r="H18" s="143">
        <v>128225</v>
      </c>
      <c r="I18" s="144">
        <v>128186</v>
      </c>
      <c r="J18" s="144">
        <v>105062</v>
      </c>
      <c r="K18" s="179">
        <v>50000</v>
      </c>
      <c r="L18" s="87"/>
      <c r="M18" s="217">
        <v>150000</v>
      </c>
      <c r="N18" s="87"/>
    </row>
    <row r="19" spans="1:14" ht="12" customHeight="1">
      <c r="A19" s="126"/>
      <c r="B19" s="142"/>
      <c r="C19" s="128" t="s">
        <v>158</v>
      </c>
      <c r="D19" s="129"/>
      <c r="E19" s="129">
        <v>2003</v>
      </c>
      <c r="F19" s="92"/>
      <c r="G19" s="218"/>
      <c r="H19" s="219"/>
      <c r="I19" s="220"/>
      <c r="J19" s="220"/>
      <c r="K19" s="221"/>
      <c r="L19" s="222"/>
      <c r="M19" s="223"/>
      <c r="N19" s="87"/>
    </row>
    <row r="20" spans="1:14" ht="12" customHeight="1">
      <c r="A20" s="126"/>
      <c r="B20" s="145"/>
      <c r="C20" s="134">
        <v>485407</v>
      </c>
      <c r="D20" s="135"/>
      <c r="E20" s="135">
        <v>2004</v>
      </c>
      <c r="F20" s="136"/>
      <c r="G20" s="138"/>
      <c r="H20" s="146"/>
      <c r="I20" s="147"/>
      <c r="J20" s="147"/>
      <c r="K20" s="180"/>
      <c r="L20" s="181"/>
      <c r="M20" s="187"/>
      <c r="N20" s="87"/>
    </row>
    <row r="21" spans="1:14" ht="17.25" customHeight="1">
      <c r="A21" s="126" t="s">
        <v>38</v>
      </c>
      <c r="B21" s="148" t="s">
        <v>39</v>
      </c>
      <c r="C21" s="149"/>
      <c r="D21" s="121"/>
      <c r="F21" s="150">
        <f aca="true" t="shared" si="0" ref="F21:M21">SUM(F10:F18)</f>
        <v>1179348</v>
      </c>
      <c r="G21" s="140">
        <f t="shared" si="0"/>
        <v>1130564</v>
      </c>
      <c r="H21" s="123">
        <f t="shared" si="0"/>
        <v>1352725</v>
      </c>
      <c r="I21" s="123">
        <f t="shared" si="0"/>
        <v>1113986</v>
      </c>
      <c r="J21" s="125">
        <f t="shared" si="0"/>
        <v>803462</v>
      </c>
      <c r="K21" s="123">
        <f t="shared" si="0"/>
        <v>503600</v>
      </c>
      <c r="L21" s="123">
        <f t="shared" si="0"/>
        <v>0</v>
      </c>
      <c r="M21" s="190">
        <f t="shared" si="0"/>
        <v>928800</v>
      </c>
      <c r="N21" s="87"/>
    </row>
    <row r="22" spans="1:14" ht="34.5" customHeight="1">
      <c r="A22" s="119" t="s">
        <v>40</v>
      </c>
      <c r="B22" s="151" t="s">
        <v>122</v>
      </c>
      <c r="C22" s="152">
        <v>212665</v>
      </c>
      <c r="D22" s="121" t="s">
        <v>123</v>
      </c>
      <c r="E22" s="121">
        <v>2002</v>
      </c>
      <c r="F22" s="104">
        <v>46196</v>
      </c>
      <c r="G22" s="105">
        <v>46196</v>
      </c>
      <c r="H22" s="105">
        <v>46196</v>
      </c>
      <c r="I22" s="105">
        <v>46195</v>
      </c>
      <c r="J22" s="153"/>
      <c r="K22" s="105"/>
      <c r="L22" s="87"/>
      <c r="M22" s="178"/>
      <c r="N22" s="87"/>
    </row>
    <row r="23" spans="1:14" ht="15.75" customHeight="1">
      <c r="A23" s="346" t="s">
        <v>41</v>
      </c>
      <c r="B23" s="148" t="s">
        <v>42</v>
      </c>
      <c r="D23" s="121"/>
      <c r="F23" s="150">
        <v>223912</v>
      </c>
      <c r="G23" s="140">
        <v>548735</v>
      </c>
      <c r="H23" s="140">
        <v>438371</v>
      </c>
      <c r="I23" s="140">
        <v>312417</v>
      </c>
      <c r="J23" s="154">
        <v>203062</v>
      </c>
      <c r="K23" s="140">
        <v>212214</v>
      </c>
      <c r="L23" s="87"/>
      <c r="M23" s="108">
        <v>77760</v>
      </c>
      <c r="N23" s="87"/>
    </row>
    <row r="24" spans="1:14" ht="12.75" customHeight="1">
      <c r="A24" s="350"/>
      <c r="B24" s="148" t="s">
        <v>43</v>
      </c>
      <c r="C24" s="105"/>
      <c r="D24" s="121"/>
      <c r="E24" s="121"/>
      <c r="F24" s="104"/>
      <c r="H24" s="105"/>
      <c r="I24" s="105"/>
      <c r="J24" s="154"/>
      <c r="K24" s="140"/>
      <c r="L24" s="87"/>
      <c r="M24" s="178"/>
      <c r="N24" s="87"/>
    </row>
    <row r="25" spans="1:14" ht="23.25" customHeight="1">
      <c r="A25" s="110" t="s">
        <v>44</v>
      </c>
      <c r="B25" s="148" t="s">
        <v>45</v>
      </c>
      <c r="D25" s="121"/>
      <c r="F25" s="150">
        <f aca="true" t="shared" si="1" ref="F25:K25">SUM(F21+F23+F24)</f>
        <v>1403260</v>
      </c>
      <c r="G25" s="150">
        <f t="shared" si="1"/>
        <v>1679299</v>
      </c>
      <c r="H25" s="150">
        <f t="shared" si="1"/>
        <v>1791096</v>
      </c>
      <c r="I25" s="150">
        <f t="shared" si="1"/>
        <v>1426403</v>
      </c>
      <c r="J25" s="150">
        <f t="shared" si="1"/>
        <v>1006524</v>
      </c>
      <c r="K25" s="150">
        <f t="shared" si="1"/>
        <v>715814</v>
      </c>
      <c r="L25" s="150">
        <f>SUM(L21+L23+L24)</f>
        <v>0</v>
      </c>
      <c r="M25" s="191">
        <f>SUM(M21+M23+M24)</f>
        <v>1006560</v>
      </c>
      <c r="N25" s="87"/>
    </row>
    <row r="26" spans="1:14" ht="20.25" customHeight="1">
      <c r="A26" s="110" t="s">
        <v>46</v>
      </c>
      <c r="B26" s="148" t="s">
        <v>121</v>
      </c>
      <c r="D26" s="121"/>
      <c r="F26" s="155">
        <f aca="true" t="shared" si="2" ref="F26:K26">F25/F8</f>
        <v>0.0378461927662167</v>
      </c>
      <c r="G26" s="155">
        <f t="shared" si="2"/>
        <v>0.044781306666666666</v>
      </c>
      <c r="H26" s="155">
        <f t="shared" si="2"/>
        <v>0.04640145077720207</v>
      </c>
      <c r="I26" s="155">
        <f t="shared" si="2"/>
        <v>0.03592954659949622</v>
      </c>
      <c r="J26" s="156">
        <f t="shared" si="2"/>
        <v>0.02466970588235294</v>
      </c>
      <c r="K26" s="155">
        <f t="shared" si="2"/>
        <v>0.017043190476190476</v>
      </c>
      <c r="L26" s="155" t="e">
        <f>L25/L8</f>
        <v>#DIV/0!</v>
      </c>
      <c r="M26" s="192"/>
      <c r="N26" s="87"/>
    </row>
    <row r="27" spans="1:14" ht="22.5" customHeight="1">
      <c r="A27" s="110" t="s">
        <v>47</v>
      </c>
      <c r="B27" s="148" t="s">
        <v>48</v>
      </c>
      <c r="D27" s="121"/>
      <c r="F27" s="150">
        <v>5971724</v>
      </c>
      <c r="G27" s="140">
        <f aca="true" t="shared" si="3" ref="G27:M27">F27-G21-G22</f>
        <v>4794964</v>
      </c>
      <c r="H27" s="140">
        <f t="shared" si="3"/>
        <v>3396043</v>
      </c>
      <c r="I27" s="140">
        <f t="shared" si="3"/>
        <v>2235862</v>
      </c>
      <c r="J27" s="154">
        <f t="shared" si="3"/>
        <v>1432400</v>
      </c>
      <c r="K27" s="140">
        <f t="shared" si="3"/>
        <v>928800</v>
      </c>
      <c r="L27" s="140">
        <f t="shared" si="3"/>
        <v>928800</v>
      </c>
      <c r="M27" s="193">
        <f t="shared" si="3"/>
        <v>0</v>
      </c>
      <c r="N27" s="87"/>
    </row>
    <row r="28" spans="1:14" ht="26.25" customHeight="1" thickBot="1">
      <c r="A28" s="157" t="s">
        <v>49</v>
      </c>
      <c r="B28" s="158" t="s">
        <v>50</v>
      </c>
      <c r="C28" s="159"/>
      <c r="D28" s="160"/>
      <c r="E28" s="159"/>
      <c r="F28" s="161">
        <f aca="true" t="shared" si="4" ref="F28:K28">F27/F8</f>
        <v>0.1610585477036634</v>
      </c>
      <c r="G28" s="161">
        <f t="shared" si="4"/>
        <v>0.12786570666666666</v>
      </c>
      <c r="H28" s="161">
        <f t="shared" si="4"/>
        <v>0.08798038860103627</v>
      </c>
      <c r="I28" s="161">
        <f t="shared" si="4"/>
        <v>0.056318942065491186</v>
      </c>
      <c r="J28" s="162">
        <f t="shared" si="4"/>
        <v>0.0351078431372549</v>
      </c>
      <c r="K28" s="161">
        <f t="shared" si="4"/>
        <v>0.022114285714285715</v>
      </c>
      <c r="L28" s="161" t="e">
        <f>L27/L8</f>
        <v>#DIV/0!</v>
      </c>
      <c r="M28" s="194"/>
      <c r="N28" s="87"/>
    </row>
    <row r="29" spans="1:14" ht="15" customHeight="1" thickTop="1">
      <c r="A29" s="163"/>
      <c r="B29" s="164"/>
      <c r="C29" s="165"/>
      <c r="D29" s="165"/>
      <c r="E29" s="165"/>
      <c r="F29" s="165"/>
      <c r="G29" s="166"/>
      <c r="H29" s="340"/>
      <c r="I29" s="340"/>
      <c r="J29" s="340"/>
      <c r="K29" s="340"/>
      <c r="L29" s="182"/>
      <c r="M29" s="183"/>
      <c r="N29" s="87"/>
    </row>
    <row r="30" spans="1:14" ht="9.75">
      <c r="A30" s="167"/>
      <c r="B30" s="168"/>
      <c r="C30" s="169"/>
      <c r="D30" s="169"/>
      <c r="E30" s="169"/>
      <c r="F30" s="169"/>
      <c r="G30" s="170"/>
      <c r="H30" s="171"/>
      <c r="I30" s="172"/>
      <c r="J30" s="172"/>
      <c r="K30" s="171"/>
      <c r="L30" s="183"/>
      <c r="M30" s="183"/>
      <c r="N30" s="87"/>
    </row>
    <row r="31" spans="1:14" ht="9.75">
      <c r="A31" s="167"/>
      <c r="B31" s="168"/>
      <c r="C31" s="169"/>
      <c r="D31" s="169"/>
      <c r="E31" s="169"/>
      <c r="F31" s="169"/>
      <c r="G31" s="170"/>
      <c r="H31" s="339"/>
      <c r="I31" s="339"/>
      <c r="J31" s="339"/>
      <c r="K31" s="339"/>
      <c r="L31" s="183"/>
      <c r="M31" s="183"/>
      <c r="N31" s="87"/>
    </row>
    <row r="32" spans="1:14" ht="9.75">
      <c r="A32" s="167"/>
      <c r="B32" s="168"/>
      <c r="C32" s="169"/>
      <c r="D32" s="169"/>
      <c r="E32" s="169"/>
      <c r="F32" s="169"/>
      <c r="G32" s="170"/>
      <c r="H32" s="171"/>
      <c r="I32" s="172"/>
      <c r="J32" s="172"/>
      <c r="K32" s="171"/>
      <c r="L32" s="183"/>
      <c r="M32" s="183"/>
      <c r="N32" s="87"/>
    </row>
    <row r="33" spans="1:14" ht="9.75">
      <c r="A33" s="167"/>
      <c r="B33" s="168"/>
      <c r="C33" s="169"/>
      <c r="D33" s="169"/>
      <c r="E33" s="169"/>
      <c r="F33" s="169"/>
      <c r="G33" s="170"/>
      <c r="H33" s="171"/>
      <c r="I33" s="172"/>
      <c r="J33" s="172"/>
      <c r="K33" s="171"/>
      <c r="L33" s="183"/>
      <c r="M33" s="183"/>
      <c r="N33" s="87"/>
    </row>
    <row r="34" spans="1:14" ht="9.75">
      <c r="A34" s="167"/>
      <c r="B34" s="168"/>
      <c r="C34" s="169"/>
      <c r="D34" s="169"/>
      <c r="E34" s="169"/>
      <c r="F34" s="169"/>
      <c r="G34" s="170"/>
      <c r="H34" s="171"/>
      <c r="I34" s="172"/>
      <c r="J34" s="172"/>
      <c r="K34" s="171"/>
      <c r="L34" s="183"/>
      <c r="M34" s="183"/>
      <c r="N34" s="87"/>
    </row>
    <row r="35" spans="1:13" ht="9.75">
      <c r="A35" s="167"/>
      <c r="B35" s="168"/>
      <c r="C35" s="169"/>
      <c r="D35" s="169"/>
      <c r="E35" s="169"/>
      <c r="F35" s="169"/>
      <c r="G35" s="170"/>
      <c r="H35" s="171"/>
      <c r="I35" s="172"/>
      <c r="J35" s="172"/>
      <c r="K35" s="171"/>
      <c r="L35" s="181"/>
      <c r="M35" s="175"/>
    </row>
    <row r="36" spans="1:12" ht="9.75">
      <c r="A36" s="167"/>
      <c r="B36" s="168"/>
      <c r="C36" s="169"/>
      <c r="D36" s="169"/>
      <c r="E36" s="169"/>
      <c r="F36" s="169"/>
      <c r="G36" s="170"/>
      <c r="H36" s="171"/>
      <c r="I36" s="172"/>
      <c r="J36" s="172"/>
      <c r="K36" s="171"/>
      <c r="L36" s="87"/>
    </row>
    <row r="37" spans="1:12" ht="9.75">
      <c r="A37" s="167"/>
      <c r="B37" s="168"/>
      <c r="C37" s="169"/>
      <c r="D37" s="169"/>
      <c r="E37" s="169"/>
      <c r="F37" s="169"/>
      <c r="G37" s="170"/>
      <c r="H37" s="171"/>
      <c r="I37" s="172"/>
      <c r="J37" s="172"/>
      <c r="K37" s="171"/>
      <c r="L37" s="87"/>
    </row>
  </sheetData>
  <mergeCells count="12">
    <mergeCell ref="H31:K31"/>
    <mergeCell ref="H29:K29"/>
    <mergeCell ref="A6:K6"/>
    <mergeCell ref="A7:A8"/>
    <mergeCell ref="B7:E8"/>
    <mergeCell ref="A10:A11"/>
    <mergeCell ref="B10:B11"/>
    <mergeCell ref="A23:A24"/>
    <mergeCell ref="J1:M1"/>
    <mergeCell ref="J2:M2"/>
    <mergeCell ref="J3:M3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F17" sqref="F17"/>
    </sheetView>
  </sheetViews>
  <sheetFormatPr defaultColWidth="9.125" defaultRowHeight="12.75"/>
  <cols>
    <col min="8" max="8" width="9.375" style="0" customWidth="1"/>
  </cols>
  <sheetData>
    <row r="1" spans="1:10" ht="12.75">
      <c r="A1" s="224"/>
      <c r="B1" s="1"/>
      <c r="C1" s="1"/>
      <c r="D1" s="1"/>
      <c r="E1" s="224"/>
      <c r="F1" s="351" t="s">
        <v>159</v>
      </c>
      <c r="G1" s="351"/>
      <c r="H1" s="351"/>
      <c r="I1" s="13"/>
      <c r="J1" s="13"/>
    </row>
    <row r="2" spans="1:10" ht="12.75">
      <c r="A2" s="224"/>
      <c r="B2" s="1"/>
      <c r="C2" s="1"/>
      <c r="D2" s="1"/>
      <c r="E2" s="224"/>
      <c r="F2" s="351" t="s">
        <v>225</v>
      </c>
      <c r="G2" s="351"/>
      <c r="H2" s="351"/>
      <c r="I2" s="11"/>
      <c r="J2" s="11"/>
    </row>
    <row r="3" spans="1:10" ht="12.75">
      <c r="A3" s="224"/>
      <c r="B3" s="1"/>
      <c r="C3" s="1"/>
      <c r="D3" s="1"/>
      <c r="E3" s="224"/>
      <c r="F3" s="351" t="s">
        <v>5</v>
      </c>
      <c r="G3" s="351"/>
      <c r="H3" s="351"/>
      <c r="I3" s="11"/>
      <c r="J3" s="11"/>
    </row>
    <row r="4" spans="1:10" ht="12.75">
      <c r="A4" s="224"/>
      <c r="B4" s="1"/>
      <c r="C4" s="1"/>
      <c r="D4" s="1"/>
      <c r="E4" s="224"/>
      <c r="F4" s="351" t="s">
        <v>226</v>
      </c>
      <c r="G4" s="351"/>
      <c r="H4" s="351"/>
      <c r="I4" s="11"/>
      <c r="J4" s="11"/>
    </row>
    <row r="7" spans="1:10" ht="12.75">
      <c r="A7" s="352" t="s">
        <v>160</v>
      </c>
      <c r="B7" s="352"/>
      <c r="C7" s="352"/>
      <c r="D7" s="352"/>
      <c r="E7" s="352"/>
      <c r="F7" s="352"/>
      <c r="G7" s="352"/>
      <c r="H7" s="352"/>
      <c r="I7" s="12"/>
      <c r="J7" s="12"/>
    </row>
    <row r="8" spans="1:10" ht="12.75" customHeight="1">
      <c r="A8" s="353" t="s">
        <v>161</v>
      </c>
      <c r="B8" s="353"/>
      <c r="C8" s="353"/>
      <c r="D8" s="353"/>
      <c r="E8" s="353"/>
      <c r="F8" s="353"/>
      <c r="G8" s="353"/>
      <c r="H8" s="353"/>
      <c r="I8" s="12"/>
      <c r="J8" s="12"/>
    </row>
    <row r="10" spans="1:10" ht="12.75">
      <c r="A10" s="225" t="s">
        <v>162</v>
      </c>
      <c r="B10" s="226"/>
      <c r="C10" s="1"/>
      <c r="D10" s="1"/>
      <c r="E10" s="224"/>
      <c r="F10" s="227"/>
      <c r="G10" s="1"/>
      <c r="H10" s="227"/>
      <c r="I10" s="1"/>
      <c r="J10" s="1"/>
    </row>
    <row r="11" spans="1:10" ht="13.5" thickBot="1">
      <c r="A11" s="228" t="s">
        <v>163</v>
      </c>
      <c r="B11" s="229"/>
      <c r="C11" s="1"/>
      <c r="D11" s="1"/>
      <c r="E11" s="224"/>
      <c r="F11" s="227"/>
      <c r="G11" s="1"/>
      <c r="H11" s="227"/>
      <c r="I11" s="1"/>
      <c r="J11" s="1"/>
    </row>
    <row r="12" spans="1:10" ht="23.25" thickTop="1">
      <c r="A12" s="230" t="s">
        <v>7</v>
      </c>
      <c r="B12" s="231" t="s">
        <v>8</v>
      </c>
      <c r="C12" s="232"/>
      <c r="D12" s="233"/>
      <c r="E12" s="234" t="s">
        <v>0</v>
      </c>
      <c r="F12" s="235" t="s">
        <v>164</v>
      </c>
      <c r="G12" s="236" t="s">
        <v>165</v>
      </c>
      <c r="H12" s="237" t="s">
        <v>166</v>
      </c>
      <c r="I12" s="1"/>
      <c r="J12" s="1"/>
    </row>
    <row r="13" spans="1:10" ht="12.75">
      <c r="A13" s="19">
        <v>1</v>
      </c>
      <c r="B13" s="354">
        <v>2</v>
      </c>
      <c r="C13" s="355"/>
      <c r="D13" s="356"/>
      <c r="E13" s="239">
        <v>3</v>
      </c>
      <c r="F13" s="240">
        <v>4</v>
      </c>
      <c r="G13" s="241">
        <v>5</v>
      </c>
      <c r="H13" s="242">
        <v>6</v>
      </c>
      <c r="I13" s="1"/>
      <c r="J13" s="1"/>
    </row>
    <row r="14" spans="1:10" ht="12.75" customHeight="1">
      <c r="A14" s="25">
        <v>1</v>
      </c>
      <c r="B14" s="326" t="s">
        <v>167</v>
      </c>
      <c r="C14" s="327"/>
      <c r="D14" s="328"/>
      <c r="E14" s="26"/>
      <c r="F14" s="243"/>
      <c r="G14" s="243"/>
      <c r="H14" s="27">
        <v>84067</v>
      </c>
      <c r="I14" s="1"/>
      <c r="J14" s="1"/>
    </row>
    <row r="15" spans="1:10" ht="12.75" customHeight="1">
      <c r="A15" s="20" t="s">
        <v>168</v>
      </c>
      <c r="B15" s="321" t="s">
        <v>169</v>
      </c>
      <c r="C15" s="322"/>
      <c r="D15" s="323"/>
      <c r="E15" s="22"/>
      <c r="F15" s="244"/>
      <c r="G15" s="245"/>
      <c r="H15" s="246">
        <v>84067</v>
      </c>
      <c r="I15" s="1"/>
      <c r="J15" s="1"/>
    </row>
    <row r="16" spans="1:10" ht="12.75">
      <c r="A16" s="20" t="s">
        <v>170</v>
      </c>
      <c r="B16" s="321" t="s">
        <v>171</v>
      </c>
      <c r="C16" s="322"/>
      <c r="D16" s="323"/>
      <c r="E16" s="22"/>
      <c r="F16" s="244"/>
      <c r="G16" s="245"/>
      <c r="H16" s="246"/>
      <c r="I16" s="1"/>
      <c r="J16" s="1"/>
    </row>
    <row r="17" spans="1:8" ht="12.75" customHeight="1">
      <c r="A17" s="20" t="s">
        <v>172</v>
      </c>
      <c r="B17" s="321" t="s">
        <v>173</v>
      </c>
      <c r="C17" s="322"/>
      <c r="D17" s="323"/>
      <c r="E17" s="22"/>
      <c r="F17" s="244"/>
      <c r="G17" s="245"/>
      <c r="H17" s="246"/>
    </row>
    <row r="18" spans="1:8" ht="12.75">
      <c r="A18" s="19">
        <v>2</v>
      </c>
      <c r="B18" s="357" t="s">
        <v>10</v>
      </c>
      <c r="C18" s="358"/>
      <c r="D18" s="359"/>
      <c r="E18" s="21"/>
      <c r="F18" s="247">
        <v>0</v>
      </c>
      <c r="G18" s="248"/>
      <c r="H18" s="249">
        <v>70000</v>
      </c>
    </row>
    <row r="19" spans="1:8" ht="12.75" customHeight="1">
      <c r="A19" s="20" t="s">
        <v>11</v>
      </c>
      <c r="B19" s="360" t="s">
        <v>174</v>
      </c>
      <c r="C19" s="361"/>
      <c r="D19" s="362"/>
      <c r="E19" s="22" t="s">
        <v>175</v>
      </c>
      <c r="F19" s="244"/>
      <c r="G19" s="250"/>
      <c r="H19" s="246">
        <v>70000</v>
      </c>
    </row>
    <row r="20" spans="1:8" ht="12.75" customHeight="1">
      <c r="A20" s="20" t="s">
        <v>19</v>
      </c>
      <c r="B20" s="321" t="s">
        <v>21</v>
      </c>
      <c r="C20" s="322"/>
      <c r="D20" s="323"/>
      <c r="E20" s="22" t="s">
        <v>127</v>
      </c>
      <c r="F20" s="244"/>
      <c r="G20" s="5"/>
      <c r="H20" s="246"/>
    </row>
    <row r="21" spans="1:8" ht="12.75" customHeight="1">
      <c r="A21" s="20" t="s">
        <v>20</v>
      </c>
      <c r="B21" s="363" t="s">
        <v>176</v>
      </c>
      <c r="C21" s="364"/>
      <c r="D21" s="365"/>
      <c r="E21" s="22" t="s">
        <v>177</v>
      </c>
      <c r="F21" s="244"/>
      <c r="G21" s="5"/>
      <c r="H21" s="246"/>
    </row>
    <row r="22" spans="1:8" ht="12.75">
      <c r="A22" s="20"/>
      <c r="B22" s="318"/>
      <c r="C22" s="319"/>
      <c r="D22" s="320"/>
      <c r="E22" s="23"/>
      <c r="F22" s="244"/>
      <c r="G22" s="5"/>
      <c r="H22" s="246"/>
    </row>
    <row r="23" spans="1:8" ht="12.75">
      <c r="A23" s="25">
        <v>3</v>
      </c>
      <c r="B23" s="366" t="s">
        <v>12</v>
      </c>
      <c r="C23" s="367"/>
      <c r="D23" s="368"/>
      <c r="E23" s="204"/>
      <c r="F23" s="243">
        <f>SUM(F24:F30)</f>
        <v>65854</v>
      </c>
      <c r="G23" s="243">
        <f>SUM(G24:G30)</f>
        <v>65854</v>
      </c>
      <c r="H23" s="27">
        <f>SUM(H24:H30)</f>
        <v>154067</v>
      </c>
    </row>
    <row r="24" spans="1:8" ht="57.75" customHeight="1">
      <c r="A24" s="20" t="s">
        <v>13</v>
      </c>
      <c r="B24" s="360" t="s">
        <v>178</v>
      </c>
      <c r="C24" s="361"/>
      <c r="D24" s="362"/>
      <c r="E24" s="23" t="s">
        <v>179</v>
      </c>
      <c r="F24" s="244"/>
      <c r="G24" s="245"/>
      <c r="H24" s="246">
        <v>8213</v>
      </c>
    </row>
    <row r="25" spans="1:8" ht="12.75">
      <c r="A25" s="20" t="s">
        <v>15</v>
      </c>
      <c r="B25" s="315" t="s">
        <v>14</v>
      </c>
      <c r="C25" s="316"/>
      <c r="D25" s="317"/>
      <c r="E25" s="23">
        <v>4210</v>
      </c>
      <c r="F25" s="244"/>
      <c r="G25" s="245">
        <v>15854</v>
      </c>
      <c r="H25" s="246">
        <v>10000</v>
      </c>
    </row>
    <row r="26" spans="1:8" ht="12.75">
      <c r="A26" s="20" t="s">
        <v>51</v>
      </c>
      <c r="B26" s="315" t="s">
        <v>22</v>
      </c>
      <c r="C26" s="316"/>
      <c r="D26" s="317"/>
      <c r="E26" s="23" t="s">
        <v>59</v>
      </c>
      <c r="F26" s="244"/>
      <c r="G26" s="245">
        <v>50000</v>
      </c>
      <c r="H26" s="246">
        <v>0</v>
      </c>
    </row>
    <row r="27" spans="1:8" ht="12.75">
      <c r="A27" s="20" t="s">
        <v>55</v>
      </c>
      <c r="B27" s="315" t="s">
        <v>17</v>
      </c>
      <c r="C27" s="316"/>
      <c r="D27" s="317"/>
      <c r="E27" s="23" t="s">
        <v>60</v>
      </c>
      <c r="F27" s="244">
        <v>15854</v>
      </c>
      <c r="G27" s="245"/>
      <c r="H27" s="246">
        <v>57854</v>
      </c>
    </row>
    <row r="28" spans="1:8" ht="24" customHeight="1">
      <c r="A28" s="20" t="s">
        <v>16</v>
      </c>
      <c r="B28" s="360" t="s">
        <v>180</v>
      </c>
      <c r="C28" s="361"/>
      <c r="D28" s="362"/>
      <c r="E28" s="23" t="s">
        <v>181</v>
      </c>
      <c r="F28" s="244"/>
      <c r="G28" s="244"/>
      <c r="H28" s="246">
        <v>13000</v>
      </c>
    </row>
    <row r="29" spans="1:8" ht="57" customHeight="1">
      <c r="A29" s="251"/>
      <c r="B29" s="360" t="s">
        <v>182</v>
      </c>
      <c r="C29" s="361"/>
      <c r="D29" s="362"/>
      <c r="E29" s="72" t="s">
        <v>183</v>
      </c>
      <c r="F29" s="252">
        <v>50000</v>
      </c>
      <c r="G29" s="252"/>
      <c r="H29" s="246">
        <v>50000</v>
      </c>
    </row>
    <row r="30" spans="1:8" ht="68.25" customHeight="1">
      <c r="A30" s="251" t="s">
        <v>56</v>
      </c>
      <c r="B30" s="360" t="s">
        <v>184</v>
      </c>
      <c r="C30" s="361"/>
      <c r="D30" s="362"/>
      <c r="E30" s="72" t="s">
        <v>185</v>
      </c>
      <c r="F30" s="252"/>
      <c r="G30" s="253"/>
      <c r="H30" s="246">
        <v>15000</v>
      </c>
    </row>
    <row r="31" spans="1:8" ht="23.25" customHeight="1" thickBot="1">
      <c r="A31" s="254">
        <v>4</v>
      </c>
      <c r="B31" s="369" t="s">
        <v>186</v>
      </c>
      <c r="C31" s="370"/>
      <c r="D31" s="371"/>
      <c r="E31" s="255"/>
      <c r="F31" s="34"/>
      <c r="G31" s="34"/>
      <c r="H31" s="189">
        <v>0</v>
      </c>
    </row>
    <row r="32" spans="1:8" ht="13.5" thickTop="1">
      <c r="A32" s="224"/>
      <c r="B32" s="1"/>
      <c r="C32" s="1"/>
      <c r="D32" s="1"/>
      <c r="E32" s="224"/>
      <c r="F32" s="227"/>
      <c r="G32" s="1"/>
      <c r="H32" s="227"/>
    </row>
    <row r="33" spans="1:8" ht="12.75">
      <c r="A33" s="372" t="s">
        <v>6</v>
      </c>
      <c r="B33" s="372"/>
      <c r="C33" s="372"/>
      <c r="D33" s="372"/>
      <c r="E33" s="372"/>
      <c r="F33" s="372"/>
      <c r="G33" s="372"/>
      <c r="H33" s="372"/>
    </row>
    <row r="34" spans="1:8" ht="57" customHeight="1">
      <c r="A34" s="289" t="s">
        <v>187</v>
      </c>
      <c r="B34" s="289"/>
      <c r="C34" s="289"/>
      <c r="D34" s="289"/>
      <c r="E34" s="289"/>
      <c r="F34" s="289"/>
      <c r="G34" s="289"/>
      <c r="H34" s="289"/>
    </row>
    <row r="35" spans="1:8" ht="38.25" customHeight="1">
      <c r="A35" s="293" t="s">
        <v>188</v>
      </c>
      <c r="B35" s="293"/>
      <c r="C35" s="293"/>
      <c r="D35" s="293"/>
      <c r="E35" s="293"/>
      <c r="F35" s="293"/>
      <c r="G35" s="293"/>
      <c r="H35" s="293"/>
    </row>
    <row r="36" spans="1:8" ht="12.75">
      <c r="A36" s="293"/>
      <c r="B36" s="293"/>
      <c r="C36" s="293"/>
      <c r="D36" s="293"/>
      <c r="E36" s="293"/>
      <c r="F36" s="293"/>
      <c r="G36" s="293"/>
      <c r="H36" s="293"/>
    </row>
    <row r="37" spans="1:8" ht="12.75">
      <c r="A37" s="212"/>
      <c r="B37" s="212"/>
      <c r="C37" s="212"/>
      <c r="D37" s="212"/>
      <c r="E37" s="212"/>
      <c r="F37" s="212"/>
      <c r="G37" s="373"/>
      <c r="H37" s="373"/>
    </row>
    <row r="38" spans="1:8" ht="12.75">
      <c r="A38" s="293"/>
      <c r="B38" s="293"/>
      <c r="C38" s="293"/>
      <c r="D38" s="293"/>
      <c r="E38" s="293"/>
      <c r="F38" s="293"/>
      <c r="G38" s="293"/>
      <c r="H38" s="293"/>
    </row>
    <row r="39" spans="1:8" ht="12.75">
      <c r="A39" s="293"/>
      <c r="B39" s="293"/>
      <c r="C39" s="293"/>
      <c r="D39" s="293"/>
      <c r="E39" s="293"/>
      <c r="F39" s="293"/>
      <c r="G39" s="293"/>
      <c r="H39" s="293"/>
    </row>
    <row r="40" spans="1:8" ht="12.75">
      <c r="A40" s="293"/>
      <c r="B40" s="293"/>
      <c r="C40" s="293"/>
      <c r="D40" s="293"/>
      <c r="E40" s="293"/>
      <c r="F40" s="293"/>
      <c r="G40" s="293"/>
      <c r="H40" s="293"/>
    </row>
  </sheetData>
  <mergeCells count="33">
    <mergeCell ref="A40:H40"/>
    <mergeCell ref="A36:H36"/>
    <mergeCell ref="G37:H37"/>
    <mergeCell ref="A38:H38"/>
    <mergeCell ref="A39:H39"/>
    <mergeCell ref="B31:D31"/>
    <mergeCell ref="A33:H33"/>
    <mergeCell ref="A34:H34"/>
    <mergeCell ref="A35:H35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A7:H7"/>
    <mergeCell ref="A8:H8"/>
    <mergeCell ref="B13:D13"/>
    <mergeCell ref="B14:D14"/>
    <mergeCell ref="F1:H1"/>
    <mergeCell ref="F2:H2"/>
    <mergeCell ref="F3:H3"/>
    <mergeCell ref="F4:H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J15" sqref="J15"/>
    </sheetView>
  </sheetViews>
  <sheetFormatPr defaultColWidth="9.00390625" defaultRowHeight="12.75"/>
  <sheetData>
    <row r="1" spans="1:9" ht="12.75">
      <c r="A1" s="12"/>
      <c r="B1" s="1"/>
      <c r="C1" s="1"/>
      <c r="D1" s="1"/>
      <c r="E1" s="1"/>
      <c r="F1" s="1"/>
      <c r="G1" s="336" t="s">
        <v>112</v>
      </c>
      <c r="H1" s="336"/>
      <c r="I1" s="336"/>
    </row>
    <row r="2" spans="1:9" ht="12.75">
      <c r="A2" s="12"/>
      <c r="B2" s="1"/>
      <c r="C2" s="1"/>
      <c r="D2" s="1"/>
      <c r="E2" s="1"/>
      <c r="F2" s="1"/>
      <c r="G2" s="336" t="s">
        <v>225</v>
      </c>
      <c r="H2" s="336"/>
      <c r="I2" s="336"/>
    </row>
    <row r="3" spans="1:9" ht="12.75">
      <c r="A3" s="12"/>
      <c r="B3" s="1"/>
      <c r="C3" s="1"/>
      <c r="D3" s="1"/>
      <c r="E3" s="1"/>
      <c r="F3" s="1"/>
      <c r="G3" s="336" t="s">
        <v>5</v>
      </c>
      <c r="H3" s="336"/>
      <c r="I3" s="336"/>
    </row>
    <row r="4" spans="1:9" ht="12.75">
      <c r="A4" s="12"/>
      <c r="B4" s="1"/>
      <c r="C4" s="1"/>
      <c r="D4" s="1"/>
      <c r="E4" s="1"/>
      <c r="F4" s="1"/>
      <c r="G4" s="336" t="s">
        <v>226</v>
      </c>
      <c r="H4" s="336"/>
      <c r="I4" s="336"/>
    </row>
    <row r="5" spans="1:9" ht="12.75">
      <c r="A5" s="12"/>
      <c r="B5" s="1"/>
      <c r="C5" s="1"/>
      <c r="D5" s="1"/>
      <c r="E5" s="1"/>
      <c r="F5" s="1"/>
      <c r="G5" s="1"/>
      <c r="H5" s="3"/>
      <c r="I5" s="1"/>
    </row>
    <row r="6" spans="1:9" ht="12.75">
      <c r="A6" s="330" t="s">
        <v>76</v>
      </c>
      <c r="B6" s="330"/>
      <c r="C6" s="330"/>
      <c r="D6" s="330"/>
      <c r="E6" s="330"/>
      <c r="F6" s="330"/>
      <c r="G6" s="330"/>
      <c r="H6" s="330"/>
      <c r="I6" s="330"/>
    </row>
    <row r="7" spans="1:9" ht="12.75">
      <c r="A7" s="330" t="s">
        <v>77</v>
      </c>
      <c r="B7" s="330"/>
      <c r="C7" s="330"/>
      <c r="D7" s="330"/>
      <c r="E7" s="330"/>
      <c r="F7" s="330"/>
      <c r="G7" s="330"/>
      <c r="H7" s="330"/>
      <c r="I7" s="330"/>
    </row>
    <row r="8" spans="1:9" ht="12.75">
      <c r="A8" s="330" t="s">
        <v>78</v>
      </c>
      <c r="B8" s="330"/>
      <c r="C8" s="330"/>
      <c r="D8" s="330"/>
      <c r="E8" s="330"/>
      <c r="F8" s="330"/>
      <c r="G8" s="330"/>
      <c r="H8" s="330"/>
      <c r="I8" s="330"/>
    </row>
    <row r="9" spans="1:9" ht="13.5" thickBot="1">
      <c r="A9" s="12"/>
      <c r="B9" s="1"/>
      <c r="C9" s="1"/>
      <c r="D9" s="1"/>
      <c r="E9" s="1"/>
      <c r="F9" s="1"/>
      <c r="G9" s="1"/>
      <c r="H9" s="3"/>
      <c r="I9" s="1"/>
    </row>
    <row r="10" spans="1:9" ht="27" customHeight="1" thickBot="1" thickTop="1">
      <c r="A10" s="50" t="s">
        <v>23</v>
      </c>
      <c r="B10" s="389" t="s">
        <v>1</v>
      </c>
      <c r="C10" s="389"/>
      <c r="D10" s="389"/>
      <c r="E10" s="389"/>
      <c r="F10" s="390" t="s">
        <v>79</v>
      </c>
      <c r="G10" s="390"/>
      <c r="H10" s="391" t="s">
        <v>80</v>
      </c>
      <c r="I10" s="392"/>
    </row>
    <row r="11" spans="1:9" ht="24" customHeight="1" thickTop="1">
      <c r="A11" s="51" t="s">
        <v>81</v>
      </c>
      <c r="B11" s="374" t="s">
        <v>82</v>
      </c>
      <c r="C11" s="374"/>
      <c r="D11" s="374"/>
      <c r="E11" s="374"/>
      <c r="F11" s="375"/>
      <c r="G11" s="375"/>
      <c r="H11" s="376">
        <v>37077970</v>
      </c>
      <c r="I11" s="377"/>
    </row>
    <row r="12" spans="1:9" ht="23.25" customHeight="1">
      <c r="A12" s="51" t="s">
        <v>83</v>
      </c>
      <c r="B12" s="374" t="s">
        <v>84</v>
      </c>
      <c r="C12" s="374"/>
      <c r="D12" s="374"/>
      <c r="E12" s="374"/>
      <c r="F12" s="375"/>
      <c r="G12" s="375"/>
      <c r="H12" s="376">
        <v>40155034</v>
      </c>
      <c r="I12" s="377"/>
    </row>
    <row r="13" spans="1:9" ht="21.75" customHeight="1">
      <c r="A13" s="51" t="s">
        <v>85</v>
      </c>
      <c r="B13" s="374" t="s">
        <v>86</v>
      </c>
      <c r="C13" s="374"/>
      <c r="D13" s="374"/>
      <c r="E13" s="374"/>
      <c r="F13" s="375"/>
      <c r="G13" s="375"/>
      <c r="H13" s="383">
        <f>H11-H12</f>
        <v>-3077064</v>
      </c>
      <c r="I13" s="384"/>
    </row>
    <row r="14" spans="1:9" ht="18" customHeight="1">
      <c r="A14" s="51"/>
      <c r="B14" s="374" t="s">
        <v>87</v>
      </c>
      <c r="C14" s="374"/>
      <c r="D14" s="374"/>
      <c r="E14" s="374"/>
      <c r="F14" s="375"/>
      <c r="G14" s="375"/>
      <c r="H14" s="376"/>
      <c r="I14" s="377"/>
    </row>
    <row r="15" spans="1:9" ht="18" customHeight="1">
      <c r="A15" s="51"/>
      <c r="B15" s="374" t="s">
        <v>88</v>
      </c>
      <c r="C15" s="374"/>
      <c r="D15" s="374"/>
      <c r="E15" s="374"/>
      <c r="F15" s="375"/>
      <c r="G15" s="375"/>
      <c r="H15" s="376"/>
      <c r="I15" s="377"/>
    </row>
    <row r="16" spans="1:9" ht="23.25" customHeight="1">
      <c r="A16" s="52" t="s">
        <v>89</v>
      </c>
      <c r="B16" s="315" t="s">
        <v>90</v>
      </c>
      <c r="C16" s="316"/>
      <c r="D16" s="316"/>
      <c r="E16" s="317"/>
      <c r="F16" s="385"/>
      <c r="G16" s="386"/>
      <c r="H16" s="387">
        <f>H17-H24</f>
        <v>3077064</v>
      </c>
      <c r="I16" s="388"/>
    </row>
    <row r="17" spans="1:9" ht="23.25" customHeight="1">
      <c r="A17" s="52" t="s">
        <v>91</v>
      </c>
      <c r="B17" s="314" t="s">
        <v>92</v>
      </c>
      <c r="C17" s="314"/>
      <c r="D17" s="314"/>
      <c r="E17" s="314"/>
      <c r="F17" s="375"/>
      <c r="G17" s="375"/>
      <c r="H17" s="383">
        <f>SUM(H18:I23)</f>
        <v>4256412</v>
      </c>
      <c r="I17" s="384"/>
    </row>
    <row r="18" spans="1:9" ht="18" customHeight="1">
      <c r="A18" s="51" t="s">
        <v>81</v>
      </c>
      <c r="B18" s="374" t="s">
        <v>93</v>
      </c>
      <c r="C18" s="374"/>
      <c r="D18" s="374"/>
      <c r="E18" s="374"/>
      <c r="F18" s="375"/>
      <c r="G18" s="375"/>
      <c r="H18" s="376"/>
      <c r="I18" s="377"/>
    </row>
    <row r="19" spans="1:9" ht="18" customHeight="1">
      <c r="A19" s="51" t="s">
        <v>83</v>
      </c>
      <c r="B19" s="374" t="s">
        <v>94</v>
      </c>
      <c r="C19" s="374"/>
      <c r="D19" s="374"/>
      <c r="E19" s="374"/>
      <c r="F19" s="375"/>
      <c r="G19" s="375"/>
      <c r="H19" s="376">
        <v>3338289</v>
      </c>
      <c r="I19" s="377"/>
    </row>
    <row r="20" spans="1:9" ht="18.75" customHeight="1">
      <c r="A20" s="51" t="s">
        <v>85</v>
      </c>
      <c r="B20" s="374" t="s">
        <v>95</v>
      </c>
      <c r="C20" s="374"/>
      <c r="D20" s="374"/>
      <c r="E20" s="374"/>
      <c r="F20" s="375"/>
      <c r="G20" s="375"/>
      <c r="H20" s="376">
        <v>485407</v>
      </c>
      <c r="I20" s="377"/>
    </row>
    <row r="21" spans="1:9" ht="18" customHeight="1">
      <c r="A21" s="51" t="s">
        <v>89</v>
      </c>
      <c r="B21" s="374" t="s">
        <v>96</v>
      </c>
      <c r="C21" s="374"/>
      <c r="D21" s="374"/>
      <c r="E21" s="374"/>
      <c r="F21" s="375"/>
      <c r="G21" s="375"/>
      <c r="H21" s="376"/>
      <c r="I21" s="377"/>
    </row>
    <row r="22" spans="1:9" ht="17.25" customHeight="1">
      <c r="A22" s="51" t="s">
        <v>97</v>
      </c>
      <c r="B22" s="374" t="s">
        <v>98</v>
      </c>
      <c r="C22" s="374"/>
      <c r="D22" s="374"/>
      <c r="E22" s="374"/>
      <c r="F22" s="375"/>
      <c r="G22" s="375"/>
      <c r="H22" s="376"/>
      <c r="I22" s="377"/>
    </row>
    <row r="23" spans="1:9" ht="25.5" customHeight="1">
      <c r="A23" s="51" t="s">
        <v>99</v>
      </c>
      <c r="B23" s="382" t="s">
        <v>100</v>
      </c>
      <c r="C23" s="382"/>
      <c r="D23" s="382"/>
      <c r="E23" s="382"/>
      <c r="F23" s="375"/>
      <c r="G23" s="375"/>
      <c r="H23" s="376">
        <v>432716</v>
      </c>
      <c r="I23" s="377"/>
    </row>
    <row r="24" spans="1:9" ht="24" customHeight="1">
      <c r="A24" s="52" t="s">
        <v>101</v>
      </c>
      <c r="B24" s="314" t="s">
        <v>102</v>
      </c>
      <c r="C24" s="314"/>
      <c r="D24" s="314"/>
      <c r="E24" s="314"/>
      <c r="F24" s="375"/>
      <c r="G24" s="375"/>
      <c r="H24" s="383">
        <f>SUM(H25:I28)</f>
        <v>1179348</v>
      </c>
      <c r="I24" s="384"/>
    </row>
    <row r="25" spans="1:9" ht="17.25" customHeight="1">
      <c r="A25" s="51" t="s">
        <v>81</v>
      </c>
      <c r="B25" s="374" t="s">
        <v>103</v>
      </c>
      <c r="C25" s="374"/>
      <c r="D25" s="374"/>
      <c r="E25" s="374"/>
      <c r="F25" s="375"/>
      <c r="G25" s="375"/>
      <c r="H25" s="376"/>
      <c r="I25" s="377"/>
    </row>
    <row r="26" spans="1:9" ht="18" customHeight="1">
      <c r="A26" s="51" t="s">
        <v>83</v>
      </c>
      <c r="B26" s="374" t="s">
        <v>104</v>
      </c>
      <c r="C26" s="374"/>
      <c r="D26" s="374"/>
      <c r="E26" s="374"/>
      <c r="F26" s="375" t="s">
        <v>105</v>
      </c>
      <c r="G26" s="375"/>
      <c r="H26" s="376">
        <v>1095580</v>
      </c>
      <c r="I26" s="377"/>
    </row>
    <row r="27" spans="1:9" ht="18" customHeight="1">
      <c r="A27" s="51" t="s">
        <v>85</v>
      </c>
      <c r="B27" s="374" t="s">
        <v>106</v>
      </c>
      <c r="C27" s="374"/>
      <c r="D27" s="374"/>
      <c r="E27" s="374"/>
      <c r="F27" s="375" t="s">
        <v>105</v>
      </c>
      <c r="G27" s="375"/>
      <c r="H27" s="376">
        <v>83768</v>
      </c>
      <c r="I27" s="377"/>
    </row>
    <row r="28" spans="1:9" ht="20.25" customHeight="1" thickBot="1">
      <c r="A28" s="53" t="s">
        <v>107</v>
      </c>
      <c r="B28" s="378" t="s">
        <v>108</v>
      </c>
      <c r="C28" s="378"/>
      <c r="D28" s="378"/>
      <c r="E28" s="378"/>
      <c r="F28" s="379"/>
      <c r="G28" s="379"/>
      <c r="H28" s="380"/>
      <c r="I28" s="381"/>
    </row>
    <row r="29" spans="1:9" ht="13.5" thickTop="1">
      <c r="A29" s="12"/>
      <c r="B29" s="1"/>
      <c r="C29" s="1"/>
      <c r="D29" s="1"/>
      <c r="E29" s="1"/>
      <c r="F29" s="1"/>
      <c r="G29" s="1"/>
      <c r="H29" s="3"/>
      <c r="I29" s="1"/>
    </row>
    <row r="30" spans="1:9" ht="12.75">
      <c r="A30" s="12"/>
      <c r="B30" s="1"/>
      <c r="C30" s="1"/>
      <c r="D30" s="1"/>
      <c r="E30" s="1"/>
      <c r="F30" s="312"/>
      <c r="G30" s="312"/>
      <c r="H30" s="312"/>
      <c r="I30" s="312"/>
    </row>
    <row r="32" spans="1:9" ht="12.75">
      <c r="A32" s="12"/>
      <c r="B32" s="1"/>
      <c r="C32" s="1"/>
      <c r="D32" s="1"/>
      <c r="E32" s="1"/>
      <c r="F32" s="312"/>
      <c r="G32" s="312"/>
      <c r="H32" s="312"/>
      <c r="I32" s="312"/>
    </row>
  </sheetData>
  <mergeCells count="66">
    <mergeCell ref="G1:I1"/>
    <mergeCell ref="G2:I2"/>
    <mergeCell ref="G3:I3"/>
    <mergeCell ref="G4:I4"/>
    <mergeCell ref="A6:I6"/>
    <mergeCell ref="A7:I7"/>
    <mergeCell ref="A8:I8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F30:I30"/>
    <mergeCell ref="F32:I32"/>
    <mergeCell ref="B27:E27"/>
    <mergeCell ref="F27:G27"/>
    <mergeCell ref="H27:I27"/>
    <mergeCell ref="B28:E28"/>
    <mergeCell ref="F28:G28"/>
    <mergeCell ref="H28:I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Wyszkowie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2004-04-26T07:55:29Z</cp:lastPrinted>
  <dcterms:created xsi:type="dcterms:W3CDTF">2003-01-24T11:37:56Z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