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1880" windowHeight="6690" activeTab="2"/>
  </bookViews>
  <sheets>
    <sheet name="prognoza" sheetId="1" r:id="rId1"/>
    <sheet name="opis zał 1" sheetId="2" r:id="rId2"/>
    <sheet name="zał 1" sheetId="3" r:id="rId3"/>
    <sheet name="inwest" sheetId="4" r:id="rId4"/>
  </sheets>
  <definedNames>
    <definedName name="_xlnm.Print_Area" localSheetId="3">'inwest'!$A:$IV</definedName>
    <definedName name="_xlnm.Print_Titles" localSheetId="3">'inwest'!$6:$10</definedName>
    <definedName name="_xlnm.Print_Titles" localSheetId="2">'zał 1'!$7:$8</definedName>
  </definedNames>
  <calcPr fullCalcOnLoad="1"/>
</workbook>
</file>

<file path=xl/sharedStrings.xml><?xml version="1.0" encoding="utf-8"?>
<sst xmlns="http://schemas.openxmlformats.org/spreadsheetml/2006/main" count="364" uniqueCount="265">
  <si>
    <t>Odsetki  od krajowych kredytów i pożyczek</t>
  </si>
  <si>
    <t>Część oświatowa subwencji ogólnej dla jst</t>
  </si>
  <si>
    <t>Uzupełnienie subwencji ogólnej dla jst</t>
  </si>
  <si>
    <r>
      <t xml:space="preserve">Rozdział 80120 - Licea ogólnokształcące - </t>
    </r>
    <r>
      <rPr>
        <sz val="8"/>
        <rFont val="Arial CE"/>
        <family val="2"/>
      </rPr>
      <t>zwiększa się plan wydatków o kwotę 39.327 zł na wynagrodzenia osobowe i pochodne od wynagrodzeń w I LO w Wyszkowie.  Zmniejsza się plan wydatków zaplanowanych w budżecie na budowę hali sportowej przy I LO w Wyszkowie - planowany zakres robót na 2004 r. został zrealizowany.</t>
    </r>
  </si>
  <si>
    <t xml:space="preserve">PROGNOZA  DŁUGU POWIATU NA 31 GRUDNIA 2004  R.   I  LATA NASTĘPNE  </t>
  </si>
  <si>
    <t>A</t>
  </si>
  <si>
    <t>PLANOWANE  DOCHODY  POWIATU  OGÓŁEM W LATACH</t>
  </si>
  <si>
    <t>lata następne</t>
  </si>
  <si>
    <t>Rodzaj zadłużenia</t>
  </si>
  <si>
    <t>Kwota zaciągniętego kredytu / pożyczki</t>
  </si>
  <si>
    <t>Kredytodawca Pożyczkodaw-ca</t>
  </si>
  <si>
    <t>Data zaciągnięcia kredytu / pożyczki</t>
  </si>
  <si>
    <t>Zadłużenie na dzień 31.12.2004 r.</t>
  </si>
  <si>
    <t>B</t>
  </si>
  <si>
    <t>Kredyty</t>
  </si>
  <si>
    <t>BS Wyszków</t>
  </si>
  <si>
    <t xml:space="preserve">25.10.2001 </t>
  </si>
  <si>
    <t>w tym:300 000</t>
  </si>
  <si>
    <t>II transza</t>
  </si>
  <si>
    <t>Bank Pocztowy S.A O/Warszawa</t>
  </si>
  <si>
    <t>w tym:662.100</t>
  </si>
  <si>
    <t>C</t>
  </si>
  <si>
    <t>Pożyczki</t>
  </si>
  <si>
    <t>WFOŚiGW Warszawa</t>
  </si>
  <si>
    <t>25.11.1999</t>
  </si>
  <si>
    <t>w tym: 328 361</t>
  </si>
  <si>
    <t>D</t>
  </si>
  <si>
    <t>Ogółem spłata/wykupkapitału</t>
  </si>
  <si>
    <t>E</t>
  </si>
  <si>
    <t>Wymagalne zobowiązania z tytułu:udzielonych poręczeń dla SP ZZOZ Wyszków</t>
  </si>
  <si>
    <t>F</t>
  </si>
  <si>
    <t>Obsługa odsetek/dyskonta</t>
  </si>
  <si>
    <t>Wypłaty z tyt. poręczeń</t>
  </si>
  <si>
    <t>G</t>
  </si>
  <si>
    <t>Razem spłata/wykup+obsługa długu D+F</t>
  </si>
  <si>
    <t>H</t>
  </si>
  <si>
    <t>Wskaźnik G/A % (art. 113 ustawy o fin. publ. maks. 15  %)</t>
  </si>
  <si>
    <t>I</t>
  </si>
  <si>
    <t>Całkowite zadłużeniePowiatu na koniec roku budżetowego</t>
  </si>
  <si>
    <t>J</t>
  </si>
  <si>
    <t>Wskaźnik I/A % ( art. 114 ustawy o fin. publ.maks. 60 %)</t>
  </si>
  <si>
    <t>Dochody z najmu i dzierżawy skł.majątk.</t>
  </si>
  <si>
    <t>757</t>
  </si>
  <si>
    <t>Obsługa długu publicznego</t>
  </si>
  <si>
    <t>4270</t>
  </si>
  <si>
    <t>Zakup usług remontowych</t>
  </si>
  <si>
    <t>Załącznik 1</t>
  </si>
  <si>
    <t>Rady Powiatu w Wyszkowie</t>
  </si>
  <si>
    <t>Zestawienie zmian w budżecie Powiatu Wyszkowskiego</t>
  </si>
  <si>
    <t>Dz.</t>
  </si>
  <si>
    <t>Rozdz.</t>
  </si>
  <si>
    <t>Par.</t>
  </si>
  <si>
    <t>Treść</t>
  </si>
  <si>
    <t>Dochody</t>
  </si>
  <si>
    <t>Wydatki</t>
  </si>
  <si>
    <t>zwiększenia</t>
  </si>
  <si>
    <t>Różne rozliczenia</t>
  </si>
  <si>
    <t>Oświata i wychowanie</t>
  </si>
  <si>
    <t>4010</t>
  </si>
  <si>
    <t>Wynagrodzenia osobowe</t>
  </si>
  <si>
    <t>4110</t>
  </si>
  <si>
    <t>Składki na ubezpieczenie społeczne</t>
  </si>
  <si>
    <t>4210</t>
  </si>
  <si>
    <t>Zakup materiałów i wyposażenia</t>
  </si>
  <si>
    <t>Edukacyjna opieka wychowawcza</t>
  </si>
  <si>
    <t>Ogółem</t>
  </si>
  <si>
    <t>Uzasadnienie</t>
  </si>
  <si>
    <t>Transport i łączność</t>
  </si>
  <si>
    <t>758</t>
  </si>
  <si>
    <t>6050</t>
  </si>
  <si>
    <t>zmniejszenia</t>
  </si>
  <si>
    <t>Pozostała działalność</t>
  </si>
  <si>
    <t>4300</t>
  </si>
  <si>
    <t>Zakup usług pozostałych</t>
  </si>
  <si>
    <t>Lp.</t>
  </si>
  <si>
    <t xml:space="preserve">                                                                                                                                                                                          do Uchwały Nr </t>
  </si>
  <si>
    <t xml:space="preserve">                                                                                                                                                                                          Rady Powiatu w Wyszkowie</t>
  </si>
  <si>
    <t xml:space="preserve">                                                                                                                                                                                          z dnia  </t>
  </si>
  <si>
    <t xml:space="preserve"> WYDATKI INWESTYCYJNE W ROKU BUDŻETOWYM 2004 ORAZ NA PROGRAMY WIELOLETNIE</t>
  </si>
  <si>
    <t>Nazwa Programu inwestycyjnego</t>
  </si>
  <si>
    <t>Jednostka organizacyjna realizująca program lub koordynująca wykonanie programu</t>
  </si>
  <si>
    <t>Okres realizacji programu</t>
  </si>
  <si>
    <t>Lączne nakłady inwestycyjne</t>
  </si>
  <si>
    <t>Nakłady inwest. poniesione w latach ubiegłych</t>
  </si>
  <si>
    <t>Wysokość wydatków w latach</t>
  </si>
  <si>
    <t>środki własne</t>
  </si>
  <si>
    <t xml:space="preserve">środki </t>
  </si>
  <si>
    <t>Odnowy nawierzchni i modernizacje  dróg - zobowiązania z roku 2003</t>
  </si>
  <si>
    <t>Starostwo Powiatowe w Wyszkowie</t>
  </si>
  <si>
    <t>Odnowy nawierzchni bitumicznych dróg powiatowych</t>
  </si>
  <si>
    <t>Przebudowa drogi Nr 28534 Kamieńczyk - Puste Łąki   na długości 2,05 km w miejscowości Puste Łąki, Loretto. Program SAPARD.</t>
  </si>
  <si>
    <t>Modernizacja drogi Nr 28536 Wyszków - Długosiodło na długości 2,21 km w miejscowości Sieczychy.   Program SAPARD.</t>
  </si>
  <si>
    <t>Modernizacja drogi Nr 28548 Wola Mystkowska - Kozłowo</t>
  </si>
  <si>
    <t>Modernizacja drogi Nr 28552 Olszanka - Kręgi</t>
  </si>
  <si>
    <t>Modernizacja drogi 28548 Wyszków Somianka</t>
  </si>
  <si>
    <t>Modernizacja drogi Nr 28555 Niegów - Młynarze</t>
  </si>
  <si>
    <t>Budowa chodników</t>
  </si>
  <si>
    <t>Gmina Brańszczyk</t>
  </si>
  <si>
    <t>Gmina Rząśnik</t>
  </si>
  <si>
    <t>Zakupy inwestycyjne:</t>
  </si>
  <si>
    <t>Komenda Powiatowa PSP w Wyszkowie</t>
  </si>
  <si>
    <t>Budowa hali sportowej z zapleczem socjalnym i łącznikiem administracyjnym przyI LO w Wyszkowie</t>
  </si>
  <si>
    <t>2003 - 2005</t>
  </si>
  <si>
    <t>w tym:  koszt robót budowlanych</t>
  </si>
  <si>
    <t>dokumentacja, nadzór inwestorski i autorski, urządzenia sportowe</t>
  </si>
  <si>
    <t>Zakup specjalistycznego sprzętu medycznego w tym:</t>
  </si>
  <si>
    <t>SPZZOZ w Wyszkowie</t>
  </si>
  <si>
    <t>zakup stołu operacyjnego</t>
  </si>
  <si>
    <t>I etap budowy SOR wraz z drogami dojazdowymi i kanalizacją odwadniającą</t>
  </si>
  <si>
    <t>2003    -     2004</t>
  </si>
  <si>
    <t>Współfinansowanie zakupu samochodu ze środków PFRON - udział własny</t>
  </si>
  <si>
    <t>Pozostałe odsetki</t>
  </si>
  <si>
    <t>0920</t>
  </si>
  <si>
    <t>Podróże służbowe krajowe</t>
  </si>
  <si>
    <t>4410</t>
  </si>
  <si>
    <t>Różne opłaty i składki</t>
  </si>
  <si>
    <t>700</t>
  </si>
  <si>
    <t>Gospodarka mieszkaniowa</t>
  </si>
  <si>
    <t>70005</t>
  </si>
  <si>
    <t>Gospodarka gruntami i nieruchomościami</t>
  </si>
  <si>
    <t>Pomoc społeczna</t>
  </si>
  <si>
    <t>Modernizacja drogi Nr 28533 Knurowiec - Niemiry - Brańszczyk</t>
  </si>
  <si>
    <t>Wpływy z różnych opłat</t>
  </si>
  <si>
    <t>0690</t>
  </si>
  <si>
    <t>0750</t>
  </si>
  <si>
    <t>750</t>
  </si>
  <si>
    <t>Administracja publiczna</t>
  </si>
  <si>
    <t>75020</t>
  </si>
  <si>
    <t>Starostwa powiatowe</t>
  </si>
  <si>
    <t>0970</t>
  </si>
  <si>
    <t>Wpływy z różnych dochodów</t>
  </si>
  <si>
    <t>Pozostałe zadania w zakresie polityki społecznej</t>
  </si>
  <si>
    <t>Wydatki inwestycyjne</t>
  </si>
  <si>
    <t>75801</t>
  </si>
  <si>
    <t>2920</t>
  </si>
  <si>
    <t>Subwencje ogólne z budżetu państwa</t>
  </si>
  <si>
    <t>2580</t>
  </si>
  <si>
    <t>6060</t>
  </si>
  <si>
    <t>własne Powiatu</t>
  </si>
  <si>
    <t>Gminy Brańszczyk</t>
  </si>
  <si>
    <t>Inne żródła</t>
  </si>
  <si>
    <t>EFRR</t>
  </si>
  <si>
    <t>Modernizacja drogi nr 28544 Leszczydół Stary-Nowiny w m. Leszczydół Pustki - kontrakt wojewódzki dla woj. mazowieckiego</t>
  </si>
  <si>
    <t xml:space="preserve">Dofinansowanie modernizacji budynków w DPS Niegów </t>
  </si>
  <si>
    <t xml:space="preserve">DPS Niegów                           </t>
  </si>
  <si>
    <t>Dofinansowanie modernizacji budynków w  DPS Fiszor</t>
  </si>
  <si>
    <t>DPS Fiszor</t>
  </si>
  <si>
    <t>poz. 3,4 - dofinansowanie ze środków programu SAPARD</t>
  </si>
  <si>
    <t>poz.7 - środki z rezerwy subwencji ogólnej</t>
  </si>
  <si>
    <t>w tym:</t>
  </si>
  <si>
    <t>Modernizacja drogi Nr 28534 Kamieńczyk - Puste Łąki w m. Świniotop</t>
  </si>
  <si>
    <t>Dofinansowanie zakupu samochodu osobowego marki Fiat Palio Weekend 1.6</t>
  </si>
  <si>
    <t>Dom Dziecka Dębinki</t>
  </si>
  <si>
    <t>Modernizacja budynku PUP w Wyszkowie</t>
  </si>
  <si>
    <t>PUP Wyszków</t>
  </si>
  <si>
    <t>Bezpieczeństwo publiczne i ochrona przeciwpożarowa</t>
  </si>
  <si>
    <t>80102</t>
  </si>
  <si>
    <t>Szkoły podstawowe specjalne</t>
  </si>
  <si>
    <t>80111</t>
  </si>
  <si>
    <t>Gimnazja specjalne</t>
  </si>
  <si>
    <t>80130</t>
  </si>
  <si>
    <t>Szkoły zawodowe</t>
  </si>
  <si>
    <t>85403</t>
  </si>
  <si>
    <t>Specjalne ośrodki szkolno wychowawcze</t>
  </si>
  <si>
    <t>2702</t>
  </si>
  <si>
    <t>Środki bezzwrotne pochodzące z programów pomocy przedakcesyjnej Unii Europejskiej</t>
  </si>
  <si>
    <t>Dotacja podmiotowa z budżetu dla jednostek niezaliczanych do sektora finansów publicznych</t>
  </si>
  <si>
    <t>80140</t>
  </si>
  <si>
    <t>Centra kształcenia ustawicznego i praktycznego oraz ośrodki dokształcania zawodowego</t>
  </si>
  <si>
    <t>4212</t>
  </si>
  <si>
    <t>4272</t>
  </si>
  <si>
    <t>Załącznik Nr 2</t>
  </si>
  <si>
    <t>Zakup samochodu ratowniczo - gaśniczego i ciężkiego samochodu bojowego</t>
  </si>
  <si>
    <t>poz.11 - dofinansowanie ze środków Ministerstwa Gospodarki i Pracy</t>
  </si>
  <si>
    <t>poz.9 - środki z FOGR</t>
  </si>
  <si>
    <t>zakup samochodów dla  Starostwa , Poradni Psychologiczno Pedagogicznej i Komendy Powiatowej Policji w Wyszkowie</t>
  </si>
  <si>
    <t xml:space="preserve">Zakupy inwestycyjne (sprzęt komputerowy i wyposażenie) </t>
  </si>
  <si>
    <t>Ochrona zdrowia</t>
  </si>
  <si>
    <r>
      <t xml:space="preserve">dofinansowanie zakupu Echokardiografu z Dopplerem w ramach programu </t>
    </r>
    <r>
      <rPr>
        <b/>
        <sz val="7"/>
        <rFont val="Times New Roman"/>
        <family val="1"/>
      </rPr>
      <t>"Zakup sprzętu medycznego dla SPZZOZ w Wyszkowie"</t>
    </r>
  </si>
  <si>
    <t>Informatyzacja SPZZOZ w Wyszkowie</t>
  </si>
  <si>
    <t>2004 - 2005</t>
  </si>
  <si>
    <t>Kultura fizyczna i sport</t>
  </si>
  <si>
    <t>92695</t>
  </si>
  <si>
    <t>85401</t>
  </si>
  <si>
    <t>Świetlice szkolne</t>
  </si>
  <si>
    <t>Zakup usług remontowych ze środków pochodzących z programów pomocy przedakcesyjnej Unii Europejskiej</t>
  </si>
  <si>
    <t>Zakup materiałów i wyposażenia ze środków pochodzących z programów pomocy przedakcesyjnej Unii Europejskiej</t>
  </si>
  <si>
    <t>3030</t>
  </si>
  <si>
    <t>Różne wydatki na rzecz osób fizycznych</t>
  </si>
  <si>
    <t>Dokonuje się zmian w budżecie powiatu po stronie dochodów i wydatków :</t>
  </si>
  <si>
    <t>Nabycie nieruchomości nr 2231 położonej w Wyszkowie, projekt przebudowy wodociągu przebiegającego przez działkę</t>
  </si>
  <si>
    <t>środki z budżetu państwa</t>
  </si>
  <si>
    <t>85410</t>
  </si>
  <si>
    <t>Internaty i bursy szkolne</t>
  </si>
  <si>
    <t>0420</t>
  </si>
  <si>
    <t>Opłaty komunikacyjne</t>
  </si>
  <si>
    <t>4120</t>
  </si>
  <si>
    <t>Składki na fundusz pracy</t>
  </si>
  <si>
    <t>80120</t>
  </si>
  <si>
    <t>Licea ogolnokształcące</t>
  </si>
  <si>
    <t xml:space="preserve">Wydatki na zakupy inwestycyjne </t>
  </si>
  <si>
    <t>kredyt</t>
  </si>
  <si>
    <t>poz. 10 - dofinanowanie w ramach kontraktu dla województwa mazowieckiego na 2004 r.</t>
  </si>
  <si>
    <t>poz.20,21 - dofinansowanie ze środków UE</t>
  </si>
  <si>
    <t>inne środki</t>
  </si>
  <si>
    <t>Starowstwo Powiatowe w Wyszkowie</t>
  </si>
  <si>
    <t>poz.17 - dofiansowanie ne środków MENiS</t>
  </si>
  <si>
    <t>poz. 22 - dofinansowanie ze środków PFRON - 80.000 zł.</t>
  </si>
  <si>
    <t>poz. 23, 24 - dotacja z budżetu państwa</t>
  </si>
  <si>
    <t>poz. 26 - dofinansowanie ze środków PFRON - 47.580 zł.</t>
  </si>
  <si>
    <t>Załącznik Nr 3</t>
  </si>
  <si>
    <t>3020</t>
  </si>
  <si>
    <t>Kultura i ochrona dziedzictwa narodowego</t>
  </si>
  <si>
    <t>80134</t>
  </si>
  <si>
    <t>Szkoły zawodowe specjalne</t>
  </si>
  <si>
    <t>80123</t>
  </si>
  <si>
    <t>Licea profilowane</t>
  </si>
  <si>
    <t>Nagrody i wydatki osobowe niezaliczane do wynagrodzeń</t>
  </si>
  <si>
    <t>85406</t>
  </si>
  <si>
    <t>Poradnie psychologiczno pedagogiczne</t>
  </si>
  <si>
    <t>75802</t>
  </si>
  <si>
    <t>2760</t>
  </si>
  <si>
    <t>Środki na uzupełnienie dochodów powiatów</t>
  </si>
  <si>
    <t>0770</t>
  </si>
  <si>
    <t xml:space="preserve">Wpłaty z tytułu odpłatnego nabycia prawa własności </t>
  </si>
  <si>
    <t>4430</t>
  </si>
  <si>
    <t>75019</t>
  </si>
  <si>
    <t>Rady powiatów</t>
  </si>
  <si>
    <t>4420</t>
  </si>
  <si>
    <t>Podróże słuzbowe zagraniczne</t>
  </si>
  <si>
    <t>75702</t>
  </si>
  <si>
    <t>Obsługa papierów wartościowych, kredytów i pożyczej jednostek samorządu terytorialnego</t>
  </si>
  <si>
    <t>8070</t>
  </si>
  <si>
    <t>92105</t>
  </si>
  <si>
    <t>Pozostałe zadania w zakresie kultury</t>
  </si>
  <si>
    <r>
      <t>Rozdział 70005 - Gospodarka gruntami i nieruchomościami</t>
    </r>
    <r>
      <rPr>
        <sz val="8"/>
        <rFont val="Arial CE"/>
        <family val="2"/>
      </rPr>
      <t xml:space="preserve"> - zmniejsza się dochody z tytułu sprzedaży mienia o kwotę 378.688 zł. Do końca bieżącego roku nie przewiduje się sprzedaży zaplanowanych nieruchomości natomiast zwiększa się plan dochodów o kwotę 9.000 zł z tytułu 25% dochodóu z wpłat za zarząd, użytkowanie i wieczyste użytkowanie gruntów Skarbu Państwa. Dokonuje się zmian  po stronie wydatków:zwiększa plan wydatków w § 6060 o kwotę 1.017 zł. z przeznaczeniem na wydatki związane z nabyciem działki nr 2231 położonej w Wyszkowie tj.koszty notarialne w kwocie 895 zł oraz sporządzenie projektu przebudowy wodociągu na w/w nieruchomości  (w budżecie zaplanowano kwotę 2.928 zł natomiast rzeczywisty koszt usługi wyniósł 3.050 zł, różnica - 122 zł).</t>
    </r>
  </si>
  <si>
    <r>
      <t xml:space="preserve">Rozdział 75019 - Rady powiatów- </t>
    </r>
    <r>
      <rPr>
        <sz val="8"/>
        <rFont val="Arial CE"/>
        <family val="2"/>
      </rPr>
      <t>zmniejsza się plan wydatków o kwotę 20.000 zł w związku z mniejszymi niż planowano wydatkami.</t>
    </r>
  </si>
  <si>
    <r>
      <t xml:space="preserve">Rozdział 75020 - Starostwa powiatowe - </t>
    </r>
    <r>
      <rPr>
        <sz val="8"/>
        <rFont val="Arial CE"/>
        <family val="2"/>
      </rPr>
      <t>zwiększa się dochody  o kwotę 185.394 zł z tytułu  większych niż planowano wpływów z opłat komunikacyjnych.</t>
    </r>
  </si>
  <si>
    <r>
      <t>Rozdział 75702 - obsługa papierów wartościowych, kredytów i pożyczek jednostek samorządu terytorialnego.- zwiększa się</t>
    </r>
    <r>
      <rPr>
        <sz val="8"/>
        <rFont val="Arial CE"/>
        <family val="2"/>
      </rPr>
      <t xml:space="preserve"> wydatki o kwotę 10.000 zł na spłatę odsetek od zaciągniętych kredytów i pożyczek. </t>
    </r>
  </si>
  <si>
    <r>
      <t>Rozdział 75801 - Część oświatowa subwencji ogólnej dla jst</t>
    </r>
    <r>
      <rPr>
        <sz val="8"/>
        <rFont val="Arial CE"/>
        <family val="2"/>
      </rPr>
      <t xml:space="preserve"> - decyzjami Ministra Finansów została zwiększona część oświatowa subwencji ogólnej: pismo nr ST5-4820-37p/2004 z dnia 29.11.2004 r. - 2.400 zł, ST5-4820-40p/2004 z 30.11.2004 - 82.000 zł, ST5-4820-41p/2004 z dnia 30.11.2004 r. - 12.500 zł, ST5-4820-42p/2004 z dnia 30.11.2004 r. - 68.662 zł W związku z tym zwieksza się dochody powiatu o kwotę 165.562 zł, a część oświatowa subwencji ogólnej po zmianach wynosi 15.666.971 zł . Środki zwiększa wydatki w placówkach oświatowych.</t>
    </r>
  </si>
  <si>
    <t>Oświata i wychowanie, Edukacyjna opieka wychowawcza</t>
  </si>
  <si>
    <r>
      <t xml:space="preserve">Specjalny Ośrodek Szxkolno Wychowawczy w Wyszkowie - </t>
    </r>
    <r>
      <rPr>
        <sz val="8"/>
        <rFont val="Arial CE"/>
        <family val="2"/>
      </rPr>
      <t>zwiększa się wydatki na wynagrodzenia i pochodne od wynagrodzeń o łączną kwotę 94.836 zł w tym w rozdziałach:</t>
    </r>
  </si>
  <si>
    <t>rozdział 80102 - Szkoły podstawowe specjalne - 40.362 zł</t>
  </si>
  <si>
    <t>rozdział 80111 - Gimnazja specjalne - 31.412 zł</t>
  </si>
  <si>
    <t>rozdział 80134 - Szkoły zawodowe specjalne - 5.932 zł</t>
  </si>
  <si>
    <t>rozdział 85403 - Specjalne ośrodki szkolno wychowawcze - 17.130 zł.</t>
  </si>
  <si>
    <r>
      <t xml:space="preserve">Rozdział 80123 - Licea profilowane - </t>
    </r>
    <r>
      <rPr>
        <sz val="8"/>
        <rFont val="Arial CE"/>
        <family val="2"/>
      </rPr>
      <t>zwiększa się plan wydatków o kwotę 13.649 zł z przeznaczeniem na wynagrodzenia i pochodne od wynagrodzeń w nowoutworzonym Liceum Profilowanym  w Zespole Szkół w Długosiodle.</t>
    </r>
  </si>
  <si>
    <t xml:space="preserve">Ponadto zwiększa się dochody o kwotę 7.470 w związku z większymi niż planowano wpływami z najmu, odsetek bankowych </t>
  </si>
  <si>
    <r>
      <t xml:space="preserve">Rozdział 80140 - Centra kształcenia ustawicznego i praktycznego oraz ośrodki dokształcania zwodowego - </t>
    </r>
    <r>
      <rPr>
        <sz val="8"/>
        <rFont val="Arial CE"/>
        <family val="2"/>
      </rPr>
      <t>zwiększa się dochody o kwotę 35.773 zł w związku z większymi niż planowano wpływami z dochodów z lat ubiegłych. Środki przeznacza się na zwiększenie wynagrodzeń.</t>
    </r>
  </si>
  <si>
    <r>
      <t xml:space="preserve">Rozdział 92695 - Pozostała działalność - </t>
    </r>
    <r>
      <rPr>
        <sz val="8"/>
        <rFont val="Arial CE"/>
        <family val="2"/>
      </rPr>
      <t>zmniejsza się plan dotacji podmiotowej o kwotę 10.000 zł zaplanowanej w budżecie dla Powiatowego Szkolnego Związku Sportowego w Wyszkowie oraz dla Szkoły Sztuki Walki i Samoobrony "Kobra"  w związku z nie podpisaniem umowy. Środki przenosi się na wydatki bieżące w rozdziale 92105 - Pozostałe zadania w zakresie kultury.</t>
    </r>
  </si>
  <si>
    <r>
      <t>Rozdział 85406 - Poradnie Psychologiczno pedagogiczne</t>
    </r>
    <r>
      <rPr>
        <sz val="8"/>
        <rFont val="Arial CE"/>
        <family val="2"/>
      </rPr>
      <t xml:space="preserve"> - zwiększa się plan wydatków o kwotę 22.723 zł z przeznaczeniem na wynagrodzenia i pochodne oraz na uregulowanie zobowiązania z tyt najmu lokalu. </t>
    </r>
  </si>
  <si>
    <r>
      <t>Rozdział 85410 - Internaty i bursy szkolne</t>
    </r>
    <r>
      <rPr>
        <sz val="8"/>
        <rFont val="Arial CE"/>
        <family val="2"/>
      </rPr>
      <t xml:space="preserve"> - zmniejsza się plan wydatków o kwotę 3.320 zł w internacie I LO w Wyszkowie, środki przenosi się się na wynagrodzenia  pedagogów w I LO w Wyszkowie</t>
    </r>
  </si>
  <si>
    <r>
      <t xml:space="preserve">Rozdział 92105 - Pozostałe zadania w zakresie kultury </t>
    </r>
    <r>
      <rPr>
        <sz val="8"/>
        <rFont val="Arial CE"/>
        <family val="2"/>
      </rPr>
      <t>- zwiększa się plan wydatków o kwotę 26.300 zł. Środki przenosi się z rozdziału 75019 - Rady powiatów gdzie pozostała niewykorzystana kwota 14.900 zł oraz z rozdziału 92695 - 10.000 zł. Zwiększone środki przeznacza się na uregulowanie zobowiązań  powstałych z nieplanowanych wcześniej imprez kulturalnych.</t>
    </r>
  </si>
  <si>
    <t>Dotacje podmiotowe z budżetu dla jednostek niezaliczanych do sektora finansów publicznych</t>
  </si>
  <si>
    <t>Do Uchwały Nr XXII/150/2004</t>
  </si>
  <si>
    <t>z dnia 29 grudnia 2004 r.</t>
  </si>
  <si>
    <t>85204</t>
  </si>
  <si>
    <t>Rodziny zastępcze</t>
  </si>
  <si>
    <t>3110</t>
  </si>
  <si>
    <t>Świadczenia społeczne</t>
  </si>
  <si>
    <t>Nagrody i wydatki osob. niezaliczane do wynagr.</t>
  </si>
  <si>
    <r>
      <t>Rozdział 75802 - Uzupełnienie subwencji ogólnej dla jst</t>
    </r>
    <r>
      <rPr>
        <sz val="8"/>
        <rFont val="Arial CE"/>
        <family val="2"/>
      </rPr>
      <t xml:space="preserve"> - decyzją Ministra Finansów pisma Nr ST3-4822-7/2004 z dnia 18.11.2004 r. i ST3-4822/10/04 została przyznana dla naszego powiatu kwota 193.500 zł na uzupełnienie dochodów powiatu. Środki w kwocie 176.824 zł zmniejszą  planowane dochody ze sprzedaży mienia natomiast kwotę 16.676 zł przeznacza się na wydatki w rozdziale 85204 -Rodziny zastępcze.</t>
    </r>
  </si>
  <si>
    <t>do Uchwały Nr XXII/150/2004</t>
  </si>
  <si>
    <r>
      <t xml:space="preserve">Rozdział 80130 - Szkoły zawodowe - </t>
    </r>
    <r>
      <rPr>
        <sz val="8"/>
        <rFont val="Arial CE"/>
        <family val="2"/>
      </rPr>
      <t>zwiększa się wydatki o kwotę 54.601 zł w Zespole Szkół w Zabrodziu  z przeznaczeniem na wynagrodzenia i pochodne od wynagrodzeń oraz kursy praktycznej nauki, zmniejsza się wynagrodzenia w Zespole Szkół Nr 2 w Wyszkowie o kwotę 2090 zł - środki przenosi się na wynagrodzenia w świetlicy przy ZS Nr 2.</t>
    </r>
  </si>
  <si>
    <r>
      <t>Rozdział 85401 - Świetlice szkolne</t>
    </r>
    <r>
      <rPr>
        <sz val="8"/>
        <rFont val="Arial CE"/>
        <family val="2"/>
      </rPr>
      <t xml:space="preserve"> - dokonuje się korekty wprowadzonej do budżetu po stronie dochodów i wydatków kwoty 11.457 zł zaplanowanej jako środki pozyskane z innych źródeł na remont i wyposażenie świetlicy szkolnej w DPS w Niegowie. Na zadanie to decyzją Wojewody Mazowieckiego Nr 222 z dnia 30 listopada została przyznana dotacja celowa i została wprowadzona do budżetu Uchwałą Zarządu .Ponadto zmniejsza się wydatki w świetlicy ZS Nr 1 o kwotę 5.476 zł, środki przenosi się na wynagrodzenia w ZS Nr 1 - szkoły zawodowe.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</si>
</sst>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.0"/>
    <numFmt numFmtId="167" formatCode="00\-000"/>
  </numFmts>
  <fonts count="1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8"/>
      <name val="Arial CE"/>
      <family val="2"/>
    </font>
    <font>
      <u val="singleAccounting"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7"/>
      <name val="Times New Roman"/>
      <family val="1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justify" vertical="top"/>
    </xf>
    <xf numFmtId="0" fontId="1" fillId="0" borderId="7" xfId="0" applyNumberFormat="1" applyFont="1" applyBorder="1" applyAlignment="1">
      <alignment horizontal="justify" vertical="top"/>
    </xf>
    <xf numFmtId="0" fontId="2" fillId="0" borderId="8" xfId="0" applyNumberFormat="1" applyFont="1" applyBorder="1" applyAlignment="1">
      <alignment horizontal="justify" vertical="top" wrapText="1"/>
    </xf>
    <xf numFmtId="0" fontId="3" fillId="0" borderId="8" xfId="0" applyNumberFormat="1" applyFont="1" applyBorder="1" applyAlignment="1">
      <alignment horizontal="justify" vertical="top" wrapText="1"/>
    </xf>
    <xf numFmtId="0" fontId="1" fillId="0" borderId="8" xfId="0" applyNumberFormat="1" applyFont="1" applyBorder="1" applyAlignment="1">
      <alignment horizontal="justify" vertical="top" wrapText="1"/>
    </xf>
    <xf numFmtId="0" fontId="3" fillId="0" borderId="7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164" fontId="1" fillId="0" borderId="0" xfId="15" applyNumberFormat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164" fontId="1" fillId="0" borderId="0" xfId="15" applyNumberFormat="1" applyFont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64" fontId="2" fillId="0" borderId="3" xfId="15" applyNumberFormat="1" applyFont="1" applyBorder="1" applyAlignment="1">
      <alignment horizontal="justify" vertical="top"/>
    </xf>
    <xf numFmtId="164" fontId="2" fillId="0" borderId="12" xfId="15" applyNumberFormat="1" applyFont="1" applyBorder="1" applyAlignment="1">
      <alignment horizontal="justify" vertical="top"/>
    </xf>
    <xf numFmtId="49" fontId="1" fillId="0" borderId="13" xfId="0" applyNumberFormat="1" applyFont="1" applyBorder="1" applyAlignment="1">
      <alignment horizontal="center" vertical="top"/>
    </xf>
    <xf numFmtId="164" fontId="4" fillId="0" borderId="4" xfId="15" applyNumberFormat="1" applyFont="1" applyBorder="1" applyAlignment="1">
      <alignment horizontal="justify" vertical="top"/>
    </xf>
    <xf numFmtId="164" fontId="1" fillId="0" borderId="4" xfId="15" applyNumberFormat="1" applyFont="1" applyBorder="1" applyAlignment="1">
      <alignment horizontal="justify" vertical="top"/>
    </xf>
    <xf numFmtId="164" fontId="1" fillId="0" borderId="3" xfId="15" applyNumberFormat="1" applyFont="1" applyBorder="1" applyAlignment="1">
      <alignment horizontal="justify" vertical="top"/>
    </xf>
    <xf numFmtId="0" fontId="2" fillId="0" borderId="11" xfId="0" applyFont="1" applyBorder="1" applyAlignment="1">
      <alignment horizontal="center" vertical="top"/>
    </xf>
    <xf numFmtId="164" fontId="2" fillId="0" borderId="5" xfId="15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164" fontId="3" fillId="0" borderId="5" xfId="15" applyNumberFormat="1" applyFont="1" applyBorder="1" applyAlignment="1">
      <alignment vertical="top"/>
    </xf>
    <xf numFmtId="164" fontId="1" fillId="0" borderId="5" xfId="15" applyNumberFormat="1" applyFont="1" applyBorder="1" applyAlignment="1">
      <alignment vertical="top"/>
    </xf>
    <xf numFmtId="164" fontId="1" fillId="0" borderId="3" xfId="15" applyNumberFormat="1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164" fontId="2" fillId="0" borderId="15" xfId="0" applyNumberFormat="1" applyFont="1" applyBorder="1" applyAlignment="1">
      <alignment horizontal="justify" vertical="top" wrapText="1"/>
    </xf>
    <xf numFmtId="164" fontId="2" fillId="0" borderId="6" xfId="15" applyNumberFormat="1" applyFont="1" applyBorder="1" applyAlignment="1">
      <alignment vertical="top"/>
    </xf>
    <xf numFmtId="49" fontId="1" fillId="0" borderId="0" xfId="0" applyNumberFormat="1" applyFont="1" applyAlignment="1">
      <alignment vertical="top"/>
    </xf>
    <xf numFmtId="164" fontId="1" fillId="0" borderId="8" xfId="15" applyNumberFormat="1" applyFont="1" applyBorder="1" applyAlignment="1">
      <alignment vertical="top"/>
    </xf>
    <xf numFmtId="164" fontId="1" fillId="0" borderId="7" xfId="15" applyNumberFormat="1" applyFont="1" applyBorder="1" applyAlignment="1">
      <alignment vertical="top"/>
    </xf>
    <xf numFmtId="164" fontId="4" fillId="0" borderId="3" xfId="15" applyNumberFormat="1" applyFont="1" applyBorder="1" applyAlignment="1">
      <alignment horizontal="justify" vertical="top"/>
    </xf>
    <xf numFmtId="164" fontId="4" fillId="0" borderId="12" xfId="15" applyNumberFormat="1" applyFont="1" applyBorder="1" applyAlignment="1">
      <alignment horizontal="justify" vertical="top"/>
    </xf>
    <xf numFmtId="164" fontId="1" fillId="0" borderId="12" xfId="15" applyNumberFormat="1" applyFont="1" applyBorder="1" applyAlignment="1">
      <alignment/>
    </xf>
    <xf numFmtId="164" fontId="4" fillId="0" borderId="12" xfId="15" applyNumberFormat="1" applyFont="1" applyBorder="1" applyAlignment="1">
      <alignment vertical="top"/>
    </xf>
    <xf numFmtId="49" fontId="3" fillId="0" borderId="2" xfId="0" applyNumberFormat="1" applyFont="1" applyBorder="1" applyAlignment="1">
      <alignment horizontal="center" vertical="top"/>
    </xf>
    <xf numFmtId="164" fontId="1" fillId="0" borderId="12" xfId="15" applyNumberFormat="1" applyFont="1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8" fillId="0" borderId="0" xfId="15" applyNumberFormat="1" applyFont="1" applyAlignment="1">
      <alignment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vertical="top"/>
    </xf>
    <xf numFmtId="0" fontId="8" fillId="0" borderId="1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164" fontId="8" fillId="0" borderId="3" xfId="15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/>
    </xf>
    <xf numFmtId="0" fontId="8" fillId="0" borderId="3" xfId="0" applyFont="1" applyBorder="1" applyAlignment="1">
      <alignment horizontal="justify" vertical="top" wrapText="1"/>
    </xf>
    <xf numFmtId="3" fontId="8" fillId="0" borderId="18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4" fontId="8" fillId="0" borderId="3" xfId="0" applyNumberFormat="1" applyFont="1" applyBorder="1" applyAlignment="1">
      <alignment horizontal="right" vertical="top" wrapText="1"/>
    </xf>
    <xf numFmtId="0" fontId="8" fillId="0" borderId="5" xfId="0" applyFont="1" applyBorder="1" applyAlignment="1">
      <alignment horizontal="justify" vertical="top" wrapText="1"/>
    </xf>
    <xf numFmtId="3" fontId="8" fillId="0" borderId="19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 wrapText="1"/>
    </xf>
    <xf numFmtId="4" fontId="8" fillId="0" borderId="5" xfId="0" applyNumberFormat="1" applyFont="1" applyBorder="1" applyAlignment="1">
      <alignment horizontal="right" vertical="top" wrapText="1"/>
    </xf>
    <xf numFmtId="0" fontId="8" fillId="0" borderId="20" xfId="0" applyFont="1" applyBorder="1" applyAlignment="1">
      <alignment vertical="top"/>
    </xf>
    <xf numFmtId="0" fontId="8" fillId="0" borderId="4" xfId="0" applyFont="1" applyBorder="1" applyAlignment="1">
      <alignment horizontal="center" vertical="top" wrapText="1"/>
    </xf>
    <xf numFmtId="164" fontId="8" fillId="0" borderId="5" xfId="15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64" fontId="8" fillId="0" borderId="2" xfId="15" applyNumberFormat="1" applyFont="1" applyBorder="1" applyAlignment="1">
      <alignment horizontal="center" vertical="top" wrapText="1"/>
    </xf>
    <xf numFmtId="3" fontId="8" fillId="0" borderId="21" xfId="0" applyNumberFormat="1" applyFont="1" applyBorder="1" applyAlignment="1">
      <alignment horizontal="right" vertical="top" wrapText="1"/>
    </xf>
    <xf numFmtId="3" fontId="8" fillId="0" borderId="2" xfId="0" applyNumberFormat="1" applyFont="1" applyBorder="1" applyAlignment="1">
      <alignment horizontal="right" vertical="top" wrapText="1"/>
    </xf>
    <xf numFmtId="4" fontId="8" fillId="0" borderId="2" xfId="0" applyNumberFormat="1" applyFont="1" applyBorder="1" applyAlignment="1">
      <alignment horizontal="right" vertical="top" wrapText="1"/>
    </xf>
    <xf numFmtId="0" fontId="8" fillId="0" borderId="22" xfId="0" applyFont="1" applyBorder="1" applyAlignment="1">
      <alignment vertical="top"/>
    </xf>
    <xf numFmtId="0" fontId="8" fillId="0" borderId="2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3" fontId="8" fillId="0" borderId="24" xfId="0" applyNumberFormat="1" applyFont="1" applyBorder="1" applyAlignment="1">
      <alignment horizontal="right" vertical="top" wrapText="1"/>
    </xf>
    <xf numFmtId="3" fontId="8" fillId="0" borderId="4" xfId="0" applyNumberFormat="1" applyFont="1" applyBorder="1" applyAlignment="1">
      <alignment horizontal="right" vertical="top" wrapText="1"/>
    </xf>
    <xf numFmtId="164" fontId="8" fillId="0" borderId="5" xfId="15" applyNumberFormat="1" applyFont="1" applyBorder="1" applyAlignment="1">
      <alignment horizontal="right" vertical="top" wrapText="1"/>
    </xf>
    <xf numFmtId="164" fontId="8" fillId="0" borderId="20" xfId="15" applyNumberFormat="1" applyFont="1" applyBorder="1" applyAlignment="1">
      <alignment vertical="top"/>
    </xf>
    <xf numFmtId="164" fontId="8" fillId="0" borderId="2" xfId="15" applyNumberFormat="1" applyFont="1" applyBorder="1" applyAlignment="1">
      <alignment horizontal="right" vertical="top" wrapText="1"/>
    </xf>
    <xf numFmtId="164" fontId="8" fillId="0" borderId="22" xfId="15" applyNumberFormat="1" applyFont="1" applyBorder="1" applyAlignment="1">
      <alignment vertical="top"/>
    </xf>
    <xf numFmtId="0" fontId="8" fillId="0" borderId="2" xfId="0" applyFont="1" applyBorder="1" applyAlignment="1">
      <alignment/>
    </xf>
    <xf numFmtId="164" fontId="8" fillId="0" borderId="2" xfId="15" applyNumberFormat="1" applyFont="1" applyBorder="1" applyAlignment="1">
      <alignment vertical="top" wrapText="1"/>
    </xf>
    <xf numFmtId="164" fontId="8" fillId="0" borderId="4" xfId="15" applyNumberFormat="1" applyFont="1" applyBorder="1" applyAlignment="1">
      <alignment horizontal="right" vertical="top" wrapText="1"/>
    </xf>
    <xf numFmtId="164" fontId="8" fillId="0" borderId="25" xfId="15" applyNumberFormat="1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164" fontId="8" fillId="0" borderId="3" xfId="15" applyNumberFormat="1" applyFont="1" applyBorder="1" applyAlignment="1">
      <alignment horizontal="right" vertical="top" wrapText="1"/>
    </xf>
    <xf numFmtId="164" fontId="8" fillId="0" borderId="12" xfId="15" applyNumberFormat="1" applyFont="1" applyBorder="1" applyAlignment="1">
      <alignment vertical="top"/>
    </xf>
    <xf numFmtId="164" fontId="9" fillId="0" borderId="6" xfId="15" applyNumberFormat="1" applyFont="1" applyBorder="1" applyAlignment="1">
      <alignment horizontal="center" vertical="top" wrapText="1"/>
    </xf>
    <xf numFmtId="164" fontId="1" fillId="0" borderId="3" xfId="15" applyNumberFormat="1" applyFont="1" applyBorder="1" applyAlignment="1">
      <alignment/>
    </xf>
    <xf numFmtId="0" fontId="2" fillId="0" borderId="7" xfId="0" applyNumberFormat="1" applyFont="1" applyBorder="1" applyAlignment="1">
      <alignment horizontal="justify" vertical="top"/>
    </xf>
    <xf numFmtId="0" fontId="3" fillId="0" borderId="7" xfId="0" applyNumberFormat="1" applyFont="1" applyBorder="1" applyAlignment="1">
      <alignment horizontal="justify" vertical="top"/>
    </xf>
    <xf numFmtId="164" fontId="3" fillId="0" borderId="3" xfId="15" applyNumberFormat="1" applyFont="1" applyBorder="1" applyAlignment="1">
      <alignment horizontal="justify" vertical="top"/>
    </xf>
    <xf numFmtId="0" fontId="1" fillId="0" borderId="4" xfId="0" applyFont="1" applyBorder="1" applyAlignment="1">
      <alignment vertical="top"/>
    </xf>
    <xf numFmtId="164" fontId="1" fillId="0" borderId="25" xfId="15" applyNumberFormat="1" applyFont="1" applyBorder="1" applyAlignment="1">
      <alignment/>
    </xf>
    <xf numFmtId="164" fontId="4" fillId="0" borderId="3" xfId="15" applyNumberFormat="1" applyFont="1" applyBorder="1" applyAlignment="1">
      <alignment vertical="top"/>
    </xf>
    <xf numFmtId="164" fontId="4" fillId="0" borderId="5" xfId="15" applyNumberFormat="1" applyFont="1" applyBorder="1" applyAlignment="1">
      <alignment vertical="top"/>
    </xf>
    <xf numFmtId="164" fontId="4" fillId="0" borderId="8" xfId="15" applyNumberFormat="1" applyFont="1" applyBorder="1" applyAlignment="1">
      <alignment vertical="top"/>
    </xf>
    <xf numFmtId="164" fontId="1" fillId="0" borderId="20" xfId="15" applyNumberFormat="1" applyFont="1" applyBorder="1" applyAlignment="1">
      <alignment/>
    </xf>
    <xf numFmtId="164" fontId="2" fillId="0" borderId="20" xfId="15" applyNumberFormat="1" applyFont="1" applyBorder="1" applyAlignment="1">
      <alignment vertical="top"/>
    </xf>
    <xf numFmtId="164" fontId="1" fillId="0" borderId="20" xfId="15" applyNumberFormat="1" applyFont="1" applyBorder="1" applyAlignment="1">
      <alignment vertical="top"/>
    </xf>
    <xf numFmtId="164" fontId="2" fillId="0" borderId="26" xfId="15" applyNumberFormat="1" applyFont="1" applyBorder="1" applyAlignment="1">
      <alignment vertical="top"/>
    </xf>
    <xf numFmtId="0" fontId="2" fillId="0" borderId="23" xfId="0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justify" vertical="top" wrapText="1"/>
    </xf>
    <xf numFmtId="0" fontId="1" fillId="0" borderId="3" xfId="0" applyNumberFormat="1" applyFont="1" applyBorder="1" applyAlignment="1">
      <alignment horizontal="justify" vertical="top"/>
    </xf>
    <xf numFmtId="164" fontId="9" fillId="0" borderId="3" xfId="15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9" fillId="0" borderId="3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/>
    </xf>
    <xf numFmtId="164" fontId="9" fillId="0" borderId="5" xfId="15" applyNumberFormat="1" applyFont="1" applyBorder="1" applyAlignment="1">
      <alignment horizontal="center" vertical="top" wrapText="1"/>
    </xf>
    <xf numFmtId="3" fontId="9" fillId="0" borderId="3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right" vertical="top" wrapText="1"/>
    </xf>
    <xf numFmtId="164" fontId="8" fillId="0" borderId="4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8" fillId="0" borderId="8" xfId="0" applyFont="1" applyBorder="1" applyAlignment="1">
      <alignment vertical="top" wrapText="1"/>
    </xf>
    <xf numFmtId="0" fontId="7" fillId="0" borderId="0" xfId="0" applyFont="1" applyAlignment="1">
      <alignment horizontal="justify"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3" xfId="0" applyFont="1" applyBorder="1" applyAlignment="1">
      <alignment vertical="top" wrapText="1"/>
    </xf>
    <xf numFmtId="164" fontId="9" fillId="0" borderId="3" xfId="0" applyNumberFormat="1" applyFont="1" applyBorder="1" applyAlignment="1">
      <alignment vertical="top" wrapText="1"/>
    </xf>
    <xf numFmtId="164" fontId="9" fillId="0" borderId="26" xfId="15" applyNumberFormat="1" applyFont="1" applyBorder="1" applyAlignment="1">
      <alignment horizontal="center" vertical="top" wrapText="1"/>
    </xf>
    <xf numFmtId="164" fontId="9" fillId="0" borderId="12" xfId="15" applyNumberFormat="1" applyFont="1" applyBorder="1" applyAlignment="1">
      <alignment horizontal="center" vertical="top" wrapText="1"/>
    </xf>
    <xf numFmtId="164" fontId="4" fillId="0" borderId="25" xfId="15" applyNumberFormat="1" applyFont="1" applyBorder="1" applyAlignment="1">
      <alignment horizontal="justify" vertical="top"/>
    </xf>
    <xf numFmtId="164" fontId="4" fillId="0" borderId="20" xfId="15" applyNumberFormat="1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justify" vertical="top"/>
    </xf>
    <xf numFmtId="0" fontId="2" fillId="0" borderId="7" xfId="0" applyNumberFormat="1" applyFont="1" applyBorder="1" applyAlignment="1">
      <alignment horizontal="justify" vertical="top" wrapText="1"/>
    </xf>
    <xf numFmtId="164" fontId="2" fillId="0" borderId="3" xfId="15" applyNumberFormat="1" applyFont="1" applyBorder="1" applyAlignment="1">
      <alignment vertical="top"/>
    </xf>
    <xf numFmtId="164" fontId="2" fillId="0" borderId="12" xfId="15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justify" vertical="top" wrapText="1"/>
    </xf>
    <xf numFmtId="164" fontId="2" fillId="0" borderId="0" xfId="15" applyNumberFormat="1" applyFont="1" applyBorder="1" applyAlignment="1">
      <alignment vertical="top"/>
    </xf>
    <xf numFmtId="3" fontId="9" fillId="0" borderId="19" xfId="0" applyNumberFormat="1" applyFont="1" applyBorder="1" applyAlignment="1">
      <alignment horizontal="right" vertical="top" wrapText="1"/>
    </xf>
    <xf numFmtId="3" fontId="9" fillId="0" borderId="5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3" fontId="10" fillId="0" borderId="19" xfId="0" applyNumberFormat="1" applyFont="1" applyBorder="1" applyAlignment="1">
      <alignment horizontal="right" vertical="top" wrapText="1"/>
    </xf>
    <xf numFmtId="3" fontId="10" fillId="0" borderId="5" xfId="0" applyNumberFormat="1" applyFont="1" applyBorder="1" applyAlignment="1">
      <alignment horizontal="right" vertical="top" wrapText="1"/>
    </xf>
    <xf numFmtId="164" fontId="1" fillId="0" borderId="5" xfId="15" applyNumberFormat="1" applyFont="1" applyBorder="1" applyAlignment="1">
      <alignment/>
    </xf>
    <xf numFmtId="164" fontId="3" fillId="0" borderId="4" xfId="15" applyNumberFormat="1" applyFont="1" applyBorder="1" applyAlignment="1">
      <alignment horizontal="justify" vertical="top"/>
    </xf>
    <xf numFmtId="164" fontId="1" fillId="0" borderId="25" xfId="15" applyNumberFormat="1" applyFont="1" applyBorder="1" applyAlignment="1">
      <alignment horizontal="justify" vertical="top"/>
    </xf>
    <xf numFmtId="49" fontId="1" fillId="0" borderId="23" xfId="0" applyNumberFormat="1" applyFont="1" applyBorder="1" applyAlignment="1">
      <alignment horizontal="center" vertical="top"/>
    </xf>
    <xf numFmtId="164" fontId="9" fillId="0" borderId="12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horizontal="justify" vertical="top"/>
    </xf>
    <xf numFmtId="164" fontId="2" fillId="0" borderId="5" xfId="15" applyNumberFormat="1" applyFont="1" applyBorder="1" applyAlignment="1">
      <alignment horizontal="justify" vertical="top"/>
    </xf>
    <xf numFmtId="164" fontId="2" fillId="0" borderId="20" xfId="15" applyNumberFormat="1" applyFont="1" applyBorder="1" applyAlignment="1">
      <alignment horizontal="justify" vertical="top"/>
    </xf>
    <xf numFmtId="164" fontId="4" fillId="0" borderId="20" xfId="15" applyNumberFormat="1" applyFont="1" applyBorder="1" applyAlignment="1">
      <alignment/>
    </xf>
    <xf numFmtId="0" fontId="8" fillId="0" borderId="4" xfId="0" applyFont="1" applyBorder="1" applyAlignment="1">
      <alignment horizontal="justify" vertical="top" wrapText="1"/>
    </xf>
    <xf numFmtId="164" fontId="8" fillId="0" borderId="0" xfId="15" applyNumberFormat="1" applyFont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8" fillId="0" borderId="5" xfId="0" applyFont="1" applyBorder="1" applyAlignment="1">
      <alignment vertical="top" wrapText="1"/>
    </xf>
    <xf numFmtId="164" fontId="8" fillId="0" borderId="20" xfId="15" applyNumberFormat="1" applyFont="1" applyBorder="1" applyAlignment="1">
      <alignment horizontal="right" vertical="top" wrapText="1"/>
    </xf>
    <xf numFmtId="164" fontId="8" fillId="0" borderId="4" xfId="15" applyNumberFormat="1" applyFont="1" applyBorder="1" applyAlignment="1">
      <alignment horizontal="center" vertical="top" wrapText="1"/>
    </xf>
    <xf numFmtId="164" fontId="10" fillId="0" borderId="3" xfId="15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/>
    </xf>
    <xf numFmtId="164" fontId="1" fillId="0" borderId="12" xfId="15" applyNumberFormat="1" applyFont="1" applyBorder="1" applyAlignment="1">
      <alignment horizontal="justify" vertical="top"/>
    </xf>
    <xf numFmtId="164" fontId="3" fillId="0" borderId="20" xfId="15" applyNumberFormat="1" applyFont="1" applyBorder="1" applyAlignment="1">
      <alignment vertical="top"/>
    </xf>
    <xf numFmtId="164" fontId="7" fillId="0" borderId="4" xfId="15" applyNumberFormat="1" applyFont="1" applyBorder="1" applyAlignment="1">
      <alignment horizontal="center" vertical="top"/>
    </xf>
    <xf numFmtId="164" fontId="7" fillId="0" borderId="3" xfId="15" applyNumberFormat="1" applyFont="1" applyBorder="1" applyAlignment="1">
      <alignment horizontal="center" vertical="top"/>
    </xf>
    <xf numFmtId="164" fontId="7" fillId="0" borderId="12" xfId="15" applyNumberFormat="1" applyFont="1" applyBorder="1" applyAlignment="1">
      <alignment/>
    </xf>
    <xf numFmtId="164" fontId="4" fillId="0" borderId="7" xfId="15" applyNumberFormat="1" applyFont="1" applyBorder="1" applyAlignment="1">
      <alignment vertical="top"/>
    </xf>
    <xf numFmtId="0" fontId="7" fillId="0" borderId="0" xfId="0" applyFont="1" applyBorder="1" applyAlignment="1">
      <alignment horizontal="center"/>
    </xf>
    <xf numFmtId="164" fontId="7" fillId="0" borderId="0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3" xfId="0" applyFont="1" applyBorder="1" applyAlignment="1">
      <alignment/>
    </xf>
    <xf numFmtId="164" fontId="7" fillId="0" borderId="0" xfId="15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164" fontId="7" fillId="0" borderId="2" xfId="15" applyNumberFormat="1" applyFont="1" applyBorder="1" applyAlignment="1">
      <alignment wrapText="1"/>
    </xf>
    <xf numFmtId="164" fontId="7" fillId="0" borderId="2" xfId="15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164" fontId="7" fillId="0" borderId="27" xfId="15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9" xfId="0" applyFont="1" applyBorder="1" applyAlignment="1">
      <alignment/>
    </xf>
    <xf numFmtId="164" fontId="11" fillId="0" borderId="30" xfId="15" applyNumberFormat="1" applyFont="1" applyBorder="1" applyAlignment="1">
      <alignment vertical="center" wrapText="1"/>
    </xf>
    <xf numFmtId="0" fontId="7" fillId="0" borderId="31" xfId="0" applyFont="1" applyBorder="1" applyAlignment="1">
      <alignment horizontal="center" wrapText="1"/>
    </xf>
    <xf numFmtId="164" fontId="7" fillId="0" borderId="31" xfId="15" applyNumberFormat="1" applyFont="1" applyBorder="1" applyAlignment="1">
      <alignment wrapText="1"/>
    </xf>
    <xf numFmtId="164" fontId="7" fillId="0" borderId="31" xfId="15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7" fillId="0" borderId="32" xfId="15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3" xfId="0" applyFont="1" applyBorder="1" applyAlignment="1">
      <alignment/>
    </xf>
    <xf numFmtId="164" fontId="11" fillId="0" borderId="24" xfId="15" applyNumberFormat="1" applyFont="1" applyBorder="1" applyAlignment="1">
      <alignment vertical="center" wrapText="1"/>
    </xf>
    <xf numFmtId="164" fontId="7" fillId="0" borderId="3" xfId="15" applyNumberFormat="1" applyFont="1" applyBorder="1" applyAlignment="1">
      <alignment horizontal="center" wrapText="1"/>
    </xf>
    <xf numFmtId="164" fontId="7" fillId="0" borderId="3" xfId="15" applyNumberFormat="1" applyFont="1" applyBorder="1" applyAlignment="1">
      <alignment wrapText="1"/>
    </xf>
    <xf numFmtId="164" fontId="7" fillId="0" borderId="3" xfId="15" applyNumberFormat="1" applyFont="1" applyBorder="1" applyAlignment="1">
      <alignment/>
    </xf>
    <xf numFmtId="164" fontId="7" fillId="0" borderId="7" xfId="15" applyNumberFormat="1" applyFont="1" applyBorder="1" applyAlignment="1">
      <alignment/>
    </xf>
    <xf numFmtId="164" fontId="7" fillId="0" borderId="18" xfId="15" applyNumberFormat="1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64" fontId="11" fillId="0" borderId="3" xfId="15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15" applyNumberFormat="1" applyFont="1" applyBorder="1" applyAlignment="1">
      <alignment vertical="center" wrapText="1"/>
    </xf>
    <xf numFmtId="164" fontId="7" fillId="0" borderId="3" xfId="15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7" xfId="15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164" fontId="7" fillId="0" borderId="3" xfId="15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164" fontId="7" fillId="0" borderId="7" xfId="15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3" fontId="7" fillId="0" borderId="5" xfId="0" applyNumberFormat="1" applyFont="1" applyBorder="1" applyAlignment="1">
      <alignment horizontal="right" wrapText="1"/>
    </xf>
    <xf numFmtId="0" fontId="7" fillId="0" borderId="5" xfId="0" applyFont="1" applyBorder="1" applyAlignment="1">
      <alignment horizontal="center" wrapText="1"/>
    </xf>
    <xf numFmtId="164" fontId="7" fillId="0" borderId="5" xfId="15" applyNumberFormat="1" applyFont="1" applyBorder="1" applyAlignment="1">
      <alignment horizontal="center" wrapText="1"/>
    </xf>
    <xf numFmtId="164" fontId="7" fillId="0" borderId="5" xfId="15" applyNumberFormat="1" applyFont="1" applyBorder="1" applyAlignment="1">
      <alignment wrapText="1"/>
    </xf>
    <xf numFmtId="164" fontId="7" fillId="0" borderId="5" xfId="15" applyNumberFormat="1" applyFont="1" applyBorder="1" applyAlignment="1">
      <alignment/>
    </xf>
    <xf numFmtId="164" fontId="7" fillId="0" borderId="5" xfId="15" applyNumberFormat="1" applyFont="1" applyBorder="1" applyAlignment="1">
      <alignment horizontal="right"/>
    </xf>
    <xf numFmtId="164" fontId="7" fillId="0" borderId="8" xfId="15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3" fontId="7" fillId="0" borderId="4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center" wrapText="1"/>
    </xf>
    <xf numFmtId="164" fontId="7" fillId="0" borderId="4" xfId="15" applyNumberFormat="1" applyFont="1" applyBorder="1" applyAlignment="1">
      <alignment horizontal="center" wrapText="1"/>
    </xf>
    <xf numFmtId="164" fontId="7" fillId="0" borderId="4" xfId="15" applyNumberFormat="1" applyFont="1" applyBorder="1" applyAlignment="1">
      <alignment wrapText="1"/>
    </xf>
    <xf numFmtId="164" fontId="7" fillId="0" borderId="4" xfId="15" applyNumberFormat="1" applyFont="1" applyBorder="1" applyAlignment="1">
      <alignment/>
    </xf>
    <xf numFmtId="164" fontId="7" fillId="0" borderId="4" xfId="15" applyNumberFormat="1" applyFont="1" applyBorder="1" applyAlignment="1">
      <alignment horizontal="right"/>
    </xf>
    <xf numFmtId="164" fontId="7" fillId="0" borderId="33" xfId="15" applyNumberFormat="1" applyFont="1" applyBorder="1" applyAlignment="1">
      <alignment horizontal="right"/>
    </xf>
    <xf numFmtId="0" fontId="7" fillId="0" borderId="25" xfId="0" applyFont="1" applyBorder="1" applyAlignment="1">
      <alignment/>
    </xf>
    <xf numFmtId="164" fontId="7" fillId="0" borderId="3" xfId="15" applyNumberFormat="1" applyFont="1" applyBorder="1" applyAlignment="1">
      <alignment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right"/>
    </xf>
    <xf numFmtId="164" fontId="7" fillId="0" borderId="8" xfId="15" applyNumberFormat="1" applyFont="1" applyBorder="1" applyAlignment="1">
      <alignment horizontal="center"/>
    </xf>
    <xf numFmtId="164" fontId="7" fillId="0" borderId="5" xfId="15" applyNumberFormat="1" applyFont="1" applyBorder="1" applyAlignment="1">
      <alignment horizontal="center"/>
    </xf>
    <xf numFmtId="164" fontId="7" fillId="0" borderId="20" xfId="15" applyNumberFormat="1" applyFont="1" applyBorder="1" applyAlignment="1">
      <alignment/>
    </xf>
    <xf numFmtId="3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164" fontId="7" fillId="0" borderId="2" xfId="15" applyNumberFormat="1" applyFont="1" applyBorder="1" applyAlignment="1">
      <alignment horizontal="center" wrapText="1"/>
    </xf>
    <xf numFmtId="164" fontId="7" fillId="0" borderId="2" xfId="15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27" xfId="15" applyNumberFormat="1" applyFont="1" applyBorder="1" applyAlignment="1">
      <alignment horizontal="center"/>
    </xf>
    <xf numFmtId="164" fontId="7" fillId="0" borderId="2" xfId="15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2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right"/>
    </xf>
    <xf numFmtId="164" fontId="7" fillId="0" borderId="33" xfId="15" applyNumberFormat="1" applyFont="1" applyBorder="1" applyAlignment="1">
      <alignment horizontal="center"/>
    </xf>
    <xf numFmtId="164" fontId="7" fillId="0" borderId="4" xfId="15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0" fontId="11" fillId="0" borderId="3" xfId="0" applyFont="1" applyBorder="1" applyAlignment="1">
      <alignment wrapText="1"/>
    </xf>
    <xf numFmtId="43" fontId="7" fillId="0" borderId="3" xfId="15" applyFont="1" applyBorder="1" applyAlignment="1">
      <alignment wrapText="1"/>
    </xf>
    <xf numFmtId="164" fontId="7" fillId="0" borderId="3" xfId="15" applyNumberFormat="1" applyFont="1" applyBorder="1" applyAlignment="1">
      <alignment horizontal="center"/>
    </xf>
    <xf numFmtId="164" fontId="7" fillId="0" borderId="12" xfId="15" applyNumberFormat="1" applyFont="1" applyBorder="1" applyAlignment="1">
      <alignment horizontal="right"/>
    </xf>
    <xf numFmtId="164" fontId="7" fillId="0" borderId="5" xfId="15" applyNumberFormat="1" applyFont="1" applyBorder="1" applyAlignment="1">
      <alignment horizontal="right" wrapText="1"/>
    </xf>
    <xf numFmtId="0" fontId="11" fillId="0" borderId="23" xfId="0" applyFont="1" applyBorder="1" applyAlignment="1">
      <alignment horizontal="center" vertical="center"/>
    </xf>
    <xf numFmtId="164" fontId="7" fillId="0" borderId="4" xfId="15" applyNumberFormat="1" applyFont="1" applyBorder="1" applyAlignment="1">
      <alignment horizontal="right" wrapText="1"/>
    </xf>
    <xf numFmtId="164" fontId="7" fillId="0" borderId="7" xfId="15" applyNumberFormat="1" applyFont="1" applyBorder="1" applyAlignment="1">
      <alignment/>
    </xf>
    <xf numFmtId="164" fontId="7" fillId="0" borderId="12" xfId="15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 wrapText="1"/>
    </xf>
    <xf numFmtId="10" fontId="7" fillId="0" borderId="7" xfId="0" applyNumberFormat="1" applyFont="1" applyBorder="1" applyAlignment="1">
      <alignment horizontal="center" wrapText="1"/>
    </xf>
    <xf numFmtId="10" fontId="7" fillId="0" borderId="12" xfId="0" applyNumberFormat="1" applyFont="1" applyBorder="1" applyAlignment="1">
      <alignment horizontal="center" wrapText="1"/>
    </xf>
    <xf numFmtId="164" fontId="7" fillId="0" borderId="12" xfId="15" applyNumberFormat="1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164" fontId="7" fillId="0" borderId="6" xfId="15" applyNumberFormat="1" applyFont="1" applyBorder="1" applyAlignment="1">
      <alignment wrapText="1"/>
    </xf>
    <xf numFmtId="10" fontId="7" fillId="0" borderId="6" xfId="0" applyNumberFormat="1" applyFont="1" applyBorder="1" applyAlignment="1">
      <alignment horizontal="center" wrapText="1"/>
    </xf>
    <xf numFmtId="10" fontId="7" fillId="0" borderId="15" xfId="0" applyNumberFormat="1" applyFont="1" applyBorder="1" applyAlignment="1">
      <alignment horizontal="center" wrapText="1"/>
    </xf>
    <xf numFmtId="10" fontId="7" fillId="0" borderId="26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 wrapText="1"/>
    </xf>
    <xf numFmtId="0" fontId="7" fillId="0" borderId="34" xfId="0" applyFont="1" applyBorder="1" applyAlignment="1">
      <alignment wrapText="1"/>
    </xf>
    <xf numFmtId="164" fontId="7" fillId="0" borderId="34" xfId="15" applyNumberFormat="1" applyFont="1" applyBorder="1" applyAlignment="1">
      <alignment wrapText="1"/>
    </xf>
    <xf numFmtId="0" fontId="7" fillId="0" borderId="3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7" fillId="0" borderId="0" xfId="15" applyNumberFormat="1" applyFont="1" applyBorder="1" applyAlignment="1">
      <alignment wrapText="1"/>
    </xf>
    <xf numFmtId="164" fontId="7" fillId="0" borderId="0" xfId="15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11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/>
    </xf>
    <xf numFmtId="164" fontId="2" fillId="0" borderId="8" xfId="15" applyNumberFormat="1" applyFont="1" applyBorder="1" applyAlignment="1">
      <alignment vertical="top"/>
    </xf>
    <xf numFmtId="164" fontId="3" fillId="0" borderId="8" xfId="15" applyNumberFormat="1" applyFont="1" applyBorder="1" applyAlignment="1">
      <alignment vertical="top"/>
    </xf>
    <xf numFmtId="0" fontId="9" fillId="0" borderId="36" xfId="0" applyFont="1" applyBorder="1" applyAlignment="1">
      <alignment horizontal="justify" vertical="center"/>
    </xf>
    <xf numFmtId="0" fontId="9" fillId="0" borderId="37" xfId="0" applyFont="1" applyBorder="1" applyAlignment="1">
      <alignment horizontal="justify" vertical="center"/>
    </xf>
    <xf numFmtId="0" fontId="7" fillId="0" borderId="0" xfId="0" applyFont="1" applyAlignment="1">
      <alignment horizontal="justify"/>
    </xf>
    <xf numFmtId="164" fontId="1" fillId="0" borderId="32" xfId="15" applyNumberFormat="1" applyFont="1" applyBorder="1" applyAlignment="1">
      <alignment horizontal="center" vertical="top"/>
    </xf>
    <xf numFmtId="164" fontId="1" fillId="0" borderId="38" xfId="15" applyNumberFormat="1" applyFont="1" applyBorder="1" applyAlignment="1">
      <alignment horizontal="center" vertical="top"/>
    </xf>
    <xf numFmtId="164" fontId="1" fillId="0" borderId="39" xfId="15" applyNumberFormat="1" applyFont="1" applyBorder="1" applyAlignment="1">
      <alignment horizontal="center" vertical="top"/>
    </xf>
    <xf numFmtId="0" fontId="0" fillId="0" borderId="0" xfId="0" applyAlignment="1">
      <alignment horizontal="justify" vertical="top"/>
    </xf>
    <xf numFmtId="166" fontId="6" fillId="0" borderId="0" xfId="0" applyNumberFormat="1" applyFont="1" applyAlignment="1">
      <alignment horizontal="justify" vertical="top" wrapText="1"/>
    </xf>
    <xf numFmtId="166" fontId="1" fillId="0" borderId="0" xfId="0" applyNumberFormat="1" applyFont="1" applyAlignment="1">
      <alignment horizontal="justify" vertical="top" wrapText="1"/>
    </xf>
    <xf numFmtId="164" fontId="1" fillId="0" borderId="0" xfId="15" applyNumberFormat="1" applyFont="1" applyAlignment="1">
      <alignment horizontal="left" vertical="top"/>
    </xf>
    <xf numFmtId="0" fontId="9" fillId="0" borderId="40" xfId="0" applyFont="1" applyBorder="1" applyAlignment="1">
      <alignment horizontal="justify" vertical="center"/>
    </xf>
    <xf numFmtId="8" fontId="2" fillId="0" borderId="0" xfId="0" applyNumberFormat="1" applyFont="1" applyAlignment="1">
      <alignment horizontal="left" vertical="top" wrapText="1"/>
    </xf>
    <xf numFmtId="8" fontId="1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justify" vertical="top" wrapText="1"/>
    </xf>
    <xf numFmtId="5" fontId="1" fillId="0" borderId="0" xfId="0" applyNumberFormat="1" applyFont="1" applyAlignment="1">
      <alignment horizontal="justify" vertical="top" wrapText="1"/>
    </xf>
    <xf numFmtId="5" fontId="3" fillId="0" borderId="0" xfId="0" applyNumberFormat="1" applyFont="1" applyAlignment="1">
      <alignment horizontal="justify" vertical="top" wrapText="1"/>
    </xf>
    <xf numFmtId="37" fontId="1" fillId="0" borderId="0" xfId="0" applyNumberFormat="1" applyFont="1" applyAlignment="1">
      <alignment horizontal="center" vertical="top" wrapText="1"/>
    </xf>
    <xf numFmtId="9" fontId="1" fillId="0" borderId="0" xfId="0" applyNumberFormat="1" applyFont="1" applyAlignment="1">
      <alignment horizontal="justify" vertical="top" wrapText="1"/>
    </xf>
    <xf numFmtId="0" fontId="0" fillId="0" borderId="0" xfId="0" applyAlignment="1">
      <alignment vertical="top"/>
    </xf>
    <xf numFmtId="49" fontId="1" fillId="0" borderId="29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0" fillId="0" borderId="4" xfId="0" applyBorder="1" applyAlignment="1">
      <alignment wrapText="1"/>
    </xf>
    <xf numFmtId="164" fontId="11" fillId="0" borderId="29" xfId="15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4" fontId="11" fillId="0" borderId="41" xfId="15" applyNumberFormat="1" applyFont="1" applyBorder="1" applyAlignment="1">
      <alignment/>
    </xf>
    <xf numFmtId="164" fontId="11" fillId="0" borderId="42" xfId="15" applyNumberFormat="1" applyFont="1" applyBorder="1" applyAlignment="1">
      <alignment/>
    </xf>
    <xf numFmtId="164" fontId="11" fillId="0" borderId="34" xfId="15" applyNumberFormat="1" applyFont="1" applyBorder="1" applyAlignment="1">
      <alignment vertical="center" wrapText="1"/>
    </xf>
    <xf numFmtId="164" fontId="11" fillId="0" borderId="43" xfId="15" applyNumberFormat="1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164" fontId="7" fillId="0" borderId="34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 horizontal="left"/>
    </xf>
    <xf numFmtId="164" fontId="7" fillId="0" borderId="0" xfId="15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49" fontId="1" fillId="0" borderId="0" xfId="0" applyNumberFormat="1" applyFont="1" applyAlignment="1">
      <alignment horizontal="justify" vertical="top"/>
    </xf>
    <xf numFmtId="49" fontId="3" fillId="0" borderId="0" xfId="0" applyNumberFormat="1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49" fontId="3" fillId="0" borderId="0" xfId="0" applyNumberFormat="1" applyFont="1" applyAlignment="1">
      <alignment horizontal="justify" vertical="top"/>
    </xf>
    <xf numFmtId="49" fontId="5" fillId="0" borderId="0" xfId="0" applyNumberFormat="1" applyFont="1" applyAlignment="1">
      <alignment horizontal="justify" vertical="top" wrapText="1"/>
    </xf>
    <xf numFmtId="49" fontId="1" fillId="0" borderId="0" xfId="0" applyNumberFormat="1" applyFont="1" applyAlignment="1">
      <alignment horizontal="left" vertical="top" wrapText="1"/>
    </xf>
    <xf numFmtId="37" fontId="1" fillId="0" borderId="0" xfId="0" applyNumberFormat="1" applyFont="1" applyAlignment="1">
      <alignment horizontal="justify" vertical="top" wrapText="1"/>
    </xf>
    <xf numFmtId="4" fontId="6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/>
    </xf>
    <xf numFmtId="9" fontId="6" fillId="0" borderId="0" xfId="0" applyNumberFormat="1" applyFont="1" applyAlignment="1">
      <alignment horizontal="justify" vertical="top" wrapText="1"/>
    </xf>
    <xf numFmtId="8" fontId="1" fillId="0" borderId="0" xfId="0" applyNumberFormat="1" applyFont="1" applyAlignment="1">
      <alignment horizontal="justify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justify" vertical="top" wrapText="1"/>
    </xf>
    <xf numFmtId="164" fontId="8" fillId="0" borderId="0" xfId="0" applyNumberFormat="1" applyFont="1" applyAlignment="1">
      <alignment horizontal="left"/>
    </xf>
    <xf numFmtId="164" fontId="8" fillId="0" borderId="29" xfId="15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top" wrapText="1"/>
    </xf>
    <xf numFmtId="164" fontId="8" fillId="0" borderId="0" xfId="15" applyNumberFormat="1" applyFont="1" applyAlignment="1">
      <alignment horizontal="center"/>
    </xf>
    <xf numFmtId="164" fontId="8" fillId="0" borderId="34" xfId="15" applyNumberFormat="1" applyFont="1" applyBorder="1" applyAlignment="1">
      <alignment horizontal="center" vertical="top" wrapText="1"/>
    </xf>
    <xf numFmtId="164" fontId="8" fillId="0" borderId="45" xfId="15" applyNumberFormat="1" applyFont="1" applyBorder="1" applyAlignment="1">
      <alignment horizontal="center" vertical="top" wrapText="1"/>
    </xf>
    <xf numFmtId="164" fontId="8" fillId="0" borderId="29" xfId="15" applyNumberFormat="1" applyFont="1" applyBorder="1" applyAlignment="1">
      <alignment horizontal="center" vertical="top" wrapText="1"/>
    </xf>
    <xf numFmtId="164" fontId="8" fillId="0" borderId="46" xfId="15" applyNumberFormat="1" applyFont="1" applyBorder="1" applyAlignment="1">
      <alignment horizontal="center" vertical="top" wrapText="1"/>
    </xf>
    <xf numFmtId="0" fontId="8" fillId="0" borderId="32" xfId="15" applyNumberFormat="1" applyFont="1" applyBorder="1" applyAlignment="1">
      <alignment horizontal="center" vertical="top" wrapText="1"/>
    </xf>
    <xf numFmtId="0" fontId="8" fillId="0" borderId="47" xfId="15" applyNumberFormat="1" applyFont="1" applyBorder="1" applyAlignment="1">
      <alignment horizontal="center" vertical="top" wrapText="1"/>
    </xf>
    <xf numFmtId="0" fontId="8" fillId="0" borderId="38" xfId="15" applyNumberFormat="1" applyFont="1" applyBorder="1" applyAlignment="1">
      <alignment horizontal="center" vertical="top" wrapText="1"/>
    </xf>
    <xf numFmtId="164" fontId="8" fillId="0" borderId="31" xfId="15" applyNumberFormat="1" applyFont="1" applyBorder="1" applyAlignment="1">
      <alignment horizontal="center" vertical="top" wrapText="1"/>
    </xf>
    <xf numFmtId="164" fontId="8" fillId="0" borderId="3" xfId="15" applyNumberFormat="1" applyFont="1" applyBorder="1" applyAlignment="1">
      <alignment horizontal="center" vertical="top" wrapText="1"/>
    </xf>
    <xf numFmtId="3" fontId="8" fillId="0" borderId="31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 wrapText="1"/>
    </xf>
    <xf numFmtId="164" fontId="8" fillId="0" borderId="0" xfId="0" applyNumberFormat="1" applyFont="1" applyAlignment="1">
      <alignment wrapText="1"/>
    </xf>
    <xf numFmtId="164" fontId="8" fillId="0" borderId="0" xfId="0" applyNumberFormat="1" applyFont="1" applyBorder="1" applyAlignment="1">
      <alignment horizontal="left"/>
    </xf>
    <xf numFmtId="164" fontId="8" fillId="0" borderId="31" xfId="0" applyNumberFormat="1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164" fontId="8" fillId="0" borderId="28" xfId="0" applyNumberFormat="1" applyFont="1" applyBorder="1" applyAlignment="1">
      <alignment horizontal="center" vertical="top" wrapText="1"/>
    </xf>
    <xf numFmtId="164" fontId="8" fillId="0" borderId="1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C1">
      <selection activeCell="G31" sqref="G31"/>
    </sheetView>
  </sheetViews>
  <sheetFormatPr defaultColWidth="9.00390625" defaultRowHeight="12.75"/>
  <cols>
    <col min="1" max="1" width="3.25390625" style="309" customWidth="1"/>
    <col min="2" max="2" width="17.875" style="276" customWidth="1"/>
    <col min="3" max="3" width="10.375" style="234" customWidth="1"/>
    <col min="4" max="4" width="10.625" style="234" customWidth="1"/>
    <col min="5" max="5" width="8.75390625" style="234" customWidth="1"/>
    <col min="6" max="6" width="9.75390625" style="216" customWidth="1"/>
    <col min="7" max="7" width="10.125" style="234" customWidth="1"/>
    <col min="8" max="8" width="9.375" style="216" customWidth="1"/>
    <col min="9" max="9" width="9.75390625" style="217" customWidth="1"/>
    <col min="10" max="10" width="9.75390625" style="310" customWidth="1"/>
    <col min="11" max="11" width="10.625" style="310" customWidth="1"/>
    <col min="12" max="12" width="10.625" style="217" customWidth="1"/>
    <col min="13" max="13" width="19.25390625" style="190" hidden="1" customWidth="1"/>
    <col min="14" max="14" width="10.125" style="190" customWidth="1"/>
    <col min="15" max="16384" width="19.25390625" style="190" customWidth="1"/>
  </cols>
  <sheetData>
    <row r="1" spans="1:15" ht="12.75" customHeight="1">
      <c r="A1" s="186"/>
      <c r="B1" s="186"/>
      <c r="C1" s="186"/>
      <c r="D1" s="186"/>
      <c r="E1" s="186"/>
      <c r="F1" s="187"/>
      <c r="G1" s="186"/>
      <c r="H1" s="187"/>
      <c r="I1" s="188"/>
      <c r="J1" s="188"/>
      <c r="K1" s="347" t="s">
        <v>210</v>
      </c>
      <c r="L1" s="347"/>
      <c r="M1" s="347"/>
      <c r="N1" s="347"/>
      <c r="O1" s="189"/>
    </row>
    <row r="2" spans="1:15" ht="12" customHeight="1">
      <c r="A2" s="186"/>
      <c r="B2" s="186"/>
      <c r="C2" s="186"/>
      <c r="D2" s="186"/>
      <c r="E2" s="186"/>
      <c r="F2" s="187"/>
      <c r="G2" s="186"/>
      <c r="H2" s="187"/>
      <c r="I2" s="188"/>
      <c r="J2" s="188"/>
      <c r="K2" s="347" t="s">
        <v>254</v>
      </c>
      <c r="L2" s="347"/>
      <c r="M2" s="347"/>
      <c r="N2" s="347"/>
      <c r="O2" s="189"/>
    </row>
    <row r="3" spans="1:15" ht="12" customHeight="1">
      <c r="A3" s="186"/>
      <c r="B3" s="186"/>
      <c r="C3" s="186"/>
      <c r="D3" s="186"/>
      <c r="E3" s="186"/>
      <c r="F3" s="187"/>
      <c r="G3" s="186"/>
      <c r="H3" s="187"/>
      <c r="I3" s="188"/>
      <c r="J3" s="188"/>
      <c r="K3" s="347" t="s">
        <v>47</v>
      </c>
      <c r="L3" s="347"/>
      <c r="M3" s="347"/>
      <c r="N3" s="347"/>
      <c r="O3" s="189"/>
    </row>
    <row r="4" spans="1:15" ht="15" customHeight="1">
      <c r="A4" s="186"/>
      <c r="B4" s="186"/>
      <c r="C4" s="186"/>
      <c r="D4" s="186"/>
      <c r="E4" s="186"/>
      <c r="F4" s="187"/>
      <c r="G4" s="186"/>
      <c r="H4" s="187"/>
      <c r="I4" s="191"/>
      <c r="J4" s="191"/>
      <c r="K4" s="348" t="s">
        <v>255</v>
      </c>
      <c r="L4" s="348"/>
      <c r="M4" s="348"/>
      <c r="N4" s="348"/>
      <c r="O4" s="189"/>
    </row>
    <row r="5" spans="1:15" ht="9.75" hidden="1">
      <c r="A5" s="192"/>
      <c r="B5" s="195"/>
      <c r="C5" s="196"/>
      <c r="D5" s="196"/>
      <c r="E5" s="196"/>
      <c r="F5" s="197"/>
      <c r="G5" s="196"/>
      <c r="H5" s="197"/>
      <c r="I5" s="198"/>
      <c r="J5" s="199"/>
      <c r="K5" s="200"/>
      <c r="L5" s="201"/>
      <c r="M5" s="202"/>
      <c r="N5" s="203"/>
      <c r="O5" s="189"/>
    </row>
    <row r="6" spans="1:15" ht="9.75" customHeight="1" thickBot="1">
      <c r="A6" s="337" t="s">
        <v>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202"/>
      <c r="N6" s="204"/>
      <c r="O6" s="189"/>
    </row>
    <row r="7" spans="1:15" s="213" customFormat="1" ht="12" customHeight="1" thickTop="1">
      <c r="A7" s="340" t="s">
        <v>5</v>
      </c>
      <c r="B7" s="342" t="s">
        <v>6</v>
      </c>
      <c r="C7" s="342"/>
      <c r="D7" s="342"/>
      <c r="E7" s="342"/>
      <c r="F7" s="205"/>
      <c r="G7" s="206">
        <v>2004</v>
      </c>
      <c r="H7" s="207">
        <v>2005</v>
      </c>
      <c r="I7" s="208">
        <v>2006</v>
      </c>
      <c r="J7" s="209">
        <v>2007</v>
      </c>
      <c r="K7" s="210">
        <v>2008</v>
      </c>
      <c r="L7" s="208">
        <v>2009</v>
      </c>
      <c r="M7" s="211"/>
      <c r="N7" s="212" t="s">
        <v>7</v>
      </c>
      <c r="O7" s="211"/>
    </row>
    <row r="8" spans="1:15" s="217" customFormat="1" ht="12" customHeight="1">
      <c r="A8" s="341"/>
      <c r="B8" s="343"/>
      <c r="C8" s="343"/>
      <c r="D8" s="343"/>
      <c r="E8" s="343"/>
      <c r="F8" s="214"/>
      <c r="G8" s="215">
        <v>39154443</v>
      </c>
      <c r="H8" s="216">
        <v>44563951</v>
      </c>
      <c r="I8" s="217">
        <v>45260000</v>
      </c>
      <c r="J8" s="217">
        <v>46618000</v>
      </c>
      <c r="K8" s="218">
        <v>48000000</v>
      </c>
      <c r="L8" s="217">
        <v>49400000</v>
      </c>
      <c r="M8" s="219"/>
      <c r="N8" s="184"/>
      <c r="O8" s="219"/>
    </row>
    <row r="9" spans="1:15" s="230" customFormat="1" ht="36">
      <c r="A9" s="220"/>
      <c r="B9" s="221" t="s">
        <v>8</v>
      </c>
      <c r="C9" s="221" t="s">
        <v>9</v>
      </c>
      <c r="D9" s="221" t="s">
        <v>10</v>
      </c>
      <c r="E9" s="221" t="s">
        <v>11</v>
      </c>
      <c r="F9" s="222" t="s">
        <v>12</v>
      </c>
      <c r="G9" s="223">
        <v>2004</v>
      </c>
      <c r="H9" s="224">
        <v>2005</v>
      </c>
      <c r="I9" s="225">
        <v>2006</v>
      </c>
      <c r="J9" s="226">
        <v>2007</v>
      </c>
      <c r="K9" s="227">
        <v>2008</v>
      </c>
      <c r="L9" s="224">
        <v>2009</v>
      </c>
      <c r="M9" s="228"/>
      <c r="N9" s="229"/>
      <c r="O9" s="228"/>
    </row>
    <row r="10" spans="1:15" ht="9.75">
      <c r="A10" s="338" t="s">
        <v>13</v>
      </c>
      <c r="B10" s="333" t="s">
        <v>14</v>
      </c>
      <c r="C10" s="232">
        <v>2200000</v>
      </c>
      <c r="D10" s="233" t="s">
        <v>15</v>
      </c>
      <c r="E10" s="234" t="s">
        <v>16</v>
      </c>
      <c r="G10" s="216">
        <v>599400</v>
      </c>
      <c r="H10" s="235"/>
      <c r="I10" s="236"/>
      <c r="J10" s="237"/>
      <c r="K10" s="237"/>
      <c r="L10" s="235"/>
      <c r="M10" s="189"/>
      <c r="N10" s="238"/>
      <c r="O10" s="189"/>
    </row>
    <row r="11" spans="1:15" ht="9.75">
      <c r="A11" s="344"/>
      <c r="B11" s="334"/>
      <c r="C11" s="239">
        <v>1400000</v>
      </c>
      <c r="D11" s="240" t="s">
        <v>15</v>
      </c>
      <c r="E11" s="240">
        <v>2002</v>
      </c>
      <c r="F11" s="241">
        <v>988200</v>
      </c>
      <c r="G11" s="242">
        <v>350400</v>
      </c>
      <c r="H11" s="243">
        <v>350400</v>
      </c>
      <c r="I11" s="244">
        <v>350400</v>
      </c>
      <c r="J11" s="245">
        <v>287400</v>
      </c>
      <c r="K11" s="245"/>
      <c r="L11" s="244"/>
      <c r="M11" s="189"/>
      <c r="N11" s="246"/>
      <c r="O11" s="189"/>
    </row>
    <row r="12" spans="1:15" ht="12.75" customHeight="1">
      <c r="A12" s="193"/>
      <c r="B12" s="194"/>
      <c r="C12" s="247" t="s">
        <v>17</v>
      </c>
      <c r="D12" s="248" t="s">
        <v>18</v>
      </c>
      <c r="E12" s="248">
        <v>2003</v>
      </c>
      <c r="F12" s="249"/>
      <c r="G12" s="250"/>
      <c r="H12" s="251"/>
      <c r="I12" s="252"/>
      <c r="J12" s="253"/>
      <c r="K12" s="253"/>
      <c r="L12" s="252"/>
      <c r="M12" s="189"/>
      <c r="N12" s="254"/>
      <c r="O12" s="189"/>
    </row>
    <row r="13" spans="1:15" ht="9.75">
      <c r="A13" s="193"/>
      <c r="B13" s="194"/>
      <c r="C13" s="232">
        <v>601880</v>
      </c>
      <c r="D13" s="233" t="s">
        <v>15</v>
      </c>
      <c r="E13" s="233">
        <v>2003</v>
      </c>
      <c r="F13" s="215">
        <v>476900</v>
      </c>
      <c r="G13" s="216">
        <v>124980</v>
      </c>
      <c r="H13" s="255">
        <v>301200</v>
      </c>
      <c r="I13" s="235">
        <v>175700</v>
      </c>
      <c r="J13" s="237"/>
      <c r="K13" s="237"/>
      <c r="L13" s="235"/>
      <c r="M13" s="189"/>
      <c r="N13" s="238"/>
      <c r="O13" s="189"/>
    </row>
    <row r="14" spans="1:15" ht="27.75" customHeight="1">
      <c r="A14" s="193"/>
      <c r="B14" s="194"/>
      <c r="C14" s="239">
        <v>1000000</v>
      </c>
      <c r="D14" s="240" t="s">
        <v>19</v>
      </c>
      <c r="E14" s="240">
        <v>2003</v>
      </c>
      <c r="F14" s="241">
        <v>979200</v>
      </c>
      <c r="G14" s="242">
        <v>20800</v>
      </c>
      <c r="H14" s="243">
        <v>244800</v>
      </c>
      <c r="I14" s="244">
        <v>244800</v>
      </c>
      <c r="J14" s="244">
        <v>244800</v>
      </c>
      <c r="K14" s="245">
        <v>244800</v>
      </c>
      <c r="L14" s="244"/>
      <c r="M14" s="189"/>
      <c r="N14" s="246"/>
      <c r="O14" s="189"/>
    </row>
    <row r="15" spans="1:15" ht="9.75">
      <c r="A15" s="193"/>
      <c r="B15" s="194"/>
      <c r="C15" s="247" t="s">
        <v>20</v>
      </c>
      <c r="D15" s="248" t="s">
        <v>18</v>
      </c>
      <c r="E15" s="248">
        <v>2004</v>
      </c>
      <c r="F15" s="249"/>
      <c r="G15" s="250"/>
      <c r="H15" s="251"/>
      <c r="I15" s="252"/>
      <c r="J15" s="252"/>
      <c r="K15" s="253"/>
      <c r="L15" s="252"/>
      <c r="M15" s="189"/>
      <c r="N15" s="254"/>
      <c r="O15" s="189"/>
    </row>
    <row r="16" spans="1:15" ht="9.75">
      <c r="A16" s="193"/>
      <c r="B16" s="194"/>
      <c r="C16" s="232">
        <v>2543167</v>
      </c>
      <c r="D16" s="233"/>
      <c r="E16" s="233">
        <v>2004</v>
      </c>
      <c r="F16" s="215">
        <v>2543167</v>
      </c>
      <c r="G16" s="216"/>
      <c r="H16" s="255">
        <v>104017</v>
      </c>
      <c r="I16" s="235">
        <v>424200</v>
      </c>
      <c r="J16" s="237">
        <v>424200</v>
      </c>
      <c r="K16" s="237">
        <v>424200</v>
      </c>
      <c r="L16" s="235">
        <v>424200</v>
      </c>
      <c r="M16" s="189"/>
      <c r="N16" s="184">
        <v>742350</v>
      </c>
      <c r="O16" s="189"/>
    </row>
    <row r="17" spans="1:15" ht="20.25" customHeight="1">
      <c r="A17" s="231" t="s">
        <v>21</v>
      </c>
      <c r="B17" s="256" t="s">
        <v>22</v>
      </c>
      <c r="C17" s="232">
        <v>27742</v>
      </c>
      <c r="D17" s="233" t="s">
        <v>23</v>
      </c>
      <c r="E17" s="234" t="s">
        <v>24</v>
      </c>
      <c r="G17" s="216">
        <v>5548</v>
      </c>
      <c r="H17" s="235"/>
      <c r="I17" s="236"/>
      <c r="J17" s="237"/>
      <c r="K17" s="237"/>
      <c r="L17" s="235"/>
      <c r="M17" s="189"/>
      <c r="N17" s="238"/>
      <c r="O17" s="189"/>
    </row>
    <row r="18" spans="1:15" ht="21.75" customHeight="1">
      <c r="A18" s="193"/>
      <c r="B18" s="257"/>
      <c r="C18" s="239">
        <v>1113768</v>
      </c>
      <c r="D18" s="240" t="s">
        <v>23</v>
      </c>
      <c r="E18" s="240"/>
      <c r="F18" s="241">
        <v>1012648</v>
      </c>
      <c r="G18" s="242">
        <v>78220</v>
      </c>
      <c r="H18" s="244">
        <v>171175</v>
      </c>
      <c r="I18" s="258">
        <v>148225</v>
      </c>
      <c r="J18" s="259">
        <v>148186</v>
      </c>
      <c r="K18" s="259">
        <v>125062</v>
      </c>
      <c r="L18" s="260">
        <v>70000</v>
      </c>
      <c r="M18" s="189"/>
      <c r="N18" s="261">
        <v>350000</v>
      </c>
      <c r="O18" s="189"/>
    </row>
    <row r="19" spans="1:15" ht="12" customHeight="1">
      <c r="A19" s="193"/>
      <c r="B19" s="257"/>
      <c r="C19" s="262" t="s">
        <v>25</v>
      </c>
      <c r="D19" s="263"/>
      <c r="E19" s="263">
        <v>2003</v>
      </c>
      <c r="F19" s="264"/>
      <c r="G19" s="197"/>
      <c r="H19" s="265"/>
      <c r="I19" s="266"/>
      <c r="J19" s="267"/>
      <c r="K19" s="267"/>
      <c r="L19" s="268"/>
      <c r="M19" s="269"/>
      <c r="N19" s="270"/>
      <c r="O19" s="189"/>
    </row>
    <row r="20" spans="1:15" ht="11.25" customHeight="1">
      <c r="A20" s="193"/>
      <c r="B20" s="271"/>
      <c r="C20" s="247">
        <v>785407</v>
      </c>
      <c r="D20" s="248"/>
      <c r="E20" s="248">
        <v>2004</v>
      </c>
      <c r="F20" s="249"/>
      <c r="G20" s="250"/>
      <c r="H20" s="252"/>
      <c r="I20" s="272"/>
      <c r="J20" s="273"/>
      <c r="K20" s="273"/>
      <c r="L20" s="274"/>
      <c r="M20" s="275"/>
      <c r="N20" s="254"/>
      <c r="O20" s="189"/>
    </row>
    <row r="21" spans="1:15" ht="21.75" customHeight="1">
      <c r="A21" s="193" t="s">
        <v>26</v>
      </c>
      <c r="B21" s="276" t="s">
        <v>27</v>
      </c>
      <c r="C21" s="277"/>
      <c r="D21" s="233"/>
      <c r="G21" s="278">
        <f aca="true" t="shared" si="0" ref="G21:N21">SUM(G10:G18)</f>
        <v>1179348</v>
      </c>
      <c r="H21" s="255">
        <f t="shared" si="0"/>
        <v>1171592</v>
      </c>
      <c r="I21" s="235">
        <f t="shared" si="0"/>
        <v>1343325</v>
      </c>
      <c r="J21" s="235">
        <f t="shared" si="0"/>
        <v>1104586</v>
      </c>
      <c r="K21" s="237">
        <f t="shared" si="0"/>
        <v>794062</v>
      </c>
      <c r="L21" s="235">
        <f t="shared" si="0"/>
        <v>494200</v>
      </c>
      <c r="M21" s="235">
        <f t="shared" si="0"/>
        <v>0</v>
      </c>
      <c r="N21" s="279">
        <f t="shared" si="0"/>
        <v>1092350</v>
      </c>
      <c r="O21" s="189"/>
    </row>
    <row r="22" spans="1:15" ht="25.5" customHeight="1">
      <c r="A22" s="231" t="s">
        <v>28</v>
      </c>
      <c r="B22" s="335" t="s">
        <v>29</v>
      </c>
      <c r="C22" s="280">
        <v>212665</v>
      </c>
      <c r="D22" s="240" t="s">
        <v>23</v>
      </c>
      <c r="E22" s="240">
        <v>2002</v>
      </c>
      <c r="F22" s="241">
        <v>443087</v>
      </c>
      <c r="G22" s="241"/>
      <c r="H22" s="242">
        <v>350696</v>
      </c>
      <c r="I22" s="242">
        <v>46196</v>
      </c>
      <c r="J22" s="242">
        <v>46195</v>
      </c>
      <c r="K22" s="242"/>
      <c r="L22" s="242"/>
      <c r="M22" s="269"/>
      <c r="N22" s="246"/>
      <c r="O22" s="189"/>
    </row>
    <row r="23" spans="1:15" ht="12" customHeight="1">
      <c r="A23" s="281"/>
      <c r="B23" s="336"/>
      <c r="C23" s="282">
        <v>319000</v>
      </c>
      <c r="D23" s="248"/>
      <c r="E23" s="248">
        <v>2004</v>
      </c>
      <c r="F23" s="249"/>
      <c r="G23" s="249"/>
      <c r="H23" s="250"/>
      <c r="I23" s="250"/>
      <c r="J23" s="250"/>
      <c r="K23" s="250"/>
      <c r="L23" s="250"/>
      <c r="M23" s="275"/>
      <c r="N23" s="254"/>
      <c r="O23" s="189"/>
    </row>
    <row r="24" spans="1:15" ht="13.5" customHeight="1">
      <c r="A24" s="338" t="s">
        <v>30</v>
      </c>
      <c r="B24" s="276" t="s">
        <v>31</v>
      </c>
      <c r="D24" s="233"/>
      <c r="G24" s="278">
        <v>233912</v>
      </c>
      <c r="H24" s="255">
        <v>650188</v>
      </c>
      <c r="I24" s="255">
        <v>280036</v>
      </c>
      <c r="J24" s="255">
        <v>216448</v>
      </c>
      <c r="K24" s="283">
        <v>123670</v>
      </c>
      <c r="L24" s="255">
        <v>86589</v>
      </c>
      <c r="M24" s="189"/>
      <c r="N24" s="184">
        <v>70612</v>
      </c>
      <c r="O24" s="189"/>
    </row>
    <row r="25" spans="1:15" ht="12.75" customHeight="1">
      <c r="A25" s="339"/>
      <c r="B25" s="276" t="s">
        <v>32</v>
      </c>
      <c r="C25" s="216"/>
      <c r="D25" s="233"/>
      <c r="E25" s="233"/>
      <c r="F25" s="215"/>
      <c r="G25" s="215"/>
      <c r="I25" s="216"/>
      <c r="J25" s="216"/>
      <c r="K25" s="283"/>
      <c r="L25" s="255"/>
      <c r="M25" s="189"/>
      <c r="N25" s="238"/>
      <c r="O25" s="189"/>
    </row>
    <row r="26" spans="1:15" ht="27.75" customHeight="1">
      <c r="A26" s="220" t="s">
        <v>33</v>
      </c>
      <c r="B26" s="276" t="s">
        <v>34</v>
      </c>
      <c r="D26" s="233"/>
      <c r="G26" s="278">
        <f aca="true" t="shared" si="1" ref="G26:L26">SUM(G21+G24+G25)</f>
        <v>1413260</v>
      </c>
      <c r="H26" s="278">
        <f t="shared" si="1"/>
        <v>1821780</v>
      </c>
      <c r="I26" s="278">
        <f t="shared" si="1"/>
        <v>1623361</v>
      </c>
      <c r="J26" s="278">
        <f t="shared" si="1"/>
        <v>1321034</v>
      </c>
      <c r="K26" s="278">
        <f t="shared" si="1"/>
        <v>917732</v>
      </c>
      <c r="L26" s="278">
        <f t="shared" si="1"/>
        <v>580789</v>
      </c>
      <c r="M26" s="278">
        <f>SUM(M21+M24+M25)</f>
        <v>0</v>
      </c>
      <c r="N26" s="284">
        <f>SUM(N21+N24+N25)</f>
        <v>1162962</v>
      </c>
      <c r="O26" s="189"/>
    </row>
    <row r="27" spans="1:15" ht="20.25" customHeight="1">
      <c r="A27" s="220" t="s">
        <v>35</v>
      </c>
      <c r="B27" s="276" t="s">
        <v>36</v>
      </c>
      <c r="D27" s="233"/>
      <c r="G27" s="285">
        <f aca="true" t="shared" si="2" ref="G27:M27">G26/G8</f>
        <v>0.03609449890527111</v>
      </c>
      <c r="H27" s="285">
        <f t="shared" si="2"/>
        <v>0.040880127527292184</v>
      </c>
      <c r="I27" s="285">
        <f t="shared" si="2"/>
        <v>0.03586745470614229</v>
      </c>
      <c r="J27" s="285">
        <f t="shared" si="2"/>
        <v>0.028337423312883435</v>
      </c>
      <c r="K27" s="286">
        <f t="shared" si="2"/>
        <v>0.019119416666666667</v>
      </c>
      <c r="L27" s="285">
        <f t="shared" si="2"/>
        <v>0.011756862348178137</v>
      </c>
      <c r="M27" s="285" t="e">
        <f t="shared" si="2"/>
        <v>#DIV/0!</v>
      </c>
      <c r="N27" s="287"/>
      <c r="O27" s="189"/>
    </row>
    <row r="28" spans="1:15" ht="27.75" customHeight="1">
      <c r="A28" s="220" t="s">
        <v>37</v>
      </c>
      <c r="B28" s="276" t="s">
        <v>38</v>
      </c>
      <c r="D28" s="233"/>
      <c r="G28" s="278">
        <f>SUM(F10:F25)</f>
        <v>6443202</v>
      </c>
      <c r="H28" s="255">
        <f aca="true" t="shared" si="3" ref="H28:N28">G28-H21-H22</f>
        <v>4920914</v>
      </c>
      <c r="I28" s="255">
        <f t="shared" si="3"/>
        <v>3531393</v>
      </c>
      <c r="J28" s="255">
        <f t="shared" si="3"/>
        <v>2380612</v>
      </c>
      <c r="K28" s="283">
        <f t="shared" si="3"/>
        <v>1586550</v>
      </c>
      <c r="L28" s="255">
        <f t="shared" si="3"/>
        <v>1092350</v>
      </c>
      <c r="M28" s="255">
        <f t="shared" si="3"/>
        <v>1092350</v>
      </c>
      <c r="N28" s="288">
        <f t="shared" si="3"/>
        <v>0</v>
      </c>
      <c r="O28" s="189"/>
    </row>
    <row r="29" spans="1:15" ht="33" customHeight="1" thickBot="1">
      <c r="A29" s="289" t="s">
        <v>39</v>
      </c>
      <c r="B29" s="290" t="s">
        <v>40</v>
      </c>
      <c r="C29" s="291"/>
      <c r="D29" s="292"/>
      <c r="E29" s="291"/>
      <c r="F29" s="293"/>
      <c r="G29" s="294">
        <f aca="true" t="shared" si="4" ref="G29:M29">G28/G8</f>
        <v>0.16455864280842916</v>
      </c>
      <c r="H29" s="294">
        <f t="shared" si="4"/>
        <v>0.1104236471312878</v>
      </c>
      <c r="I29" s="294">
        <f t="shared" si="4"/>
        <v>0.07802459125055236</v>
      </c>
      <c r="J29" s="294">
        <f t="shared" si="4"/>
        <v>0.05106636921360848</v>
      </c>
      <c r="K29" s="295">
        <f t="shared" si="4"/>
        <v>0.033053125</v>
      </c>
      <c r="L29" s="294">
        <f t="shared" si="4"/>
        <v>0.02211234817813765</v>
      </c>
      <c r="M29" s="294" t="e">
        <f t="shared" si="4"/>
        <v>#DIV/0!</v>
      </c>
      <c r="N29" s="296"/>
      <c r="O29" s="189"/>
    </row>
    <row r="30" spans="1:15" ht="15" customHeight="1" thickTop="1">
      <c r="A30" s="297"/>
      <c r="B30" s="298"/>
      <c r="C30" s="299"/>
      <c r="D30" s="299"/>
      <c r="E30" s="299"/>
      <c r="F30" s="300"/>
      <c r="G30" s="299"/>
      <c r="H30" s="300"/>
      <c r="I30" s="345"/>
      <c r="J30" s="345"/>
      <c r="K30" s="345"/>
      <c r="L30" s="345"/>
      <c r="M30" s="301"/>
      <c r="N30" s="203"/>
      <c r="O30" s="189"/>
    </row>
    <row r="31" spans="1:15" ht="9.75">
      <c r="A31" s="302"/>
      <c r="B31" s="303"/>
      <c r="C31" s="304"/>
      <c r="D31" s="304"/>
      <c r="E31" s="304"/>
      <c r="F31" s="305"/>
      <c r="G31" s="304"/>
      <c r="H31" s="305"/>
      <c r="I31" s="306"/>
      <c r="J31" s="307"/>
      <c r="K31" s="307"/>
      <c r="L31" s="306"/>
      <c r="M31" s="203"/>
      <c r="N31" s="203"/>
      <c r="O31" s="189"/>
    </row>
    <row r="32" spans="1:15" ht="9.75">
      <c r="A32" s="302"/>
      <c r="B32" s="303"/>
      <c r="C32" s="304"/>
      <c r="D32" s="304"/>
      <c r="E32" s="304"/>
      <c r="F32" s="305"/>
      <c r="G32" s="304"/>
      <c r="H32" s="305"/>
      <c r="I32" s="346"/>
      <c r="J32" s="346"/>
      <c r="K32" s="346"/>
      <c r="L32" s="346"/>
      <c r="M32" s="203"/>
      <c r="N32" s="203"/>
      <c r="O32" s="189"/>
    </row>
    <row r="33" spans="1:15" ht="9.75">
      <c r="A33" s="302"/>
      <c r="B33" s="303"/>
      <c r="C33" s="304"/>
      <c r="D33" s="304"/>
      <c r="E33" s="304"/>
      <c r="F33" s="305"/>
      <c r="G33" s="304"/>
      <c r="H33" s="305"/>
      <c r="I33" s="306"/>
      <c r="J33" s="307"/>
      <c r="K33" s="307"/>
      <c r="L33" s="306"/>
      <c r="M33" s="203"/>
      <c r="N33" s="203"/>
      <c r="O33" s="189"/>
    </row>
    <row r="34" spans="1:15" ht="9.75">
      <c r="A34" s="302"/>
      <c r="B34" s="303"/>
      <c r="C34" s="304"/>
      <c r="D34" s="304"/>
      <c r="E34" s="304"/>
      <c r="F34" s="305"/>
      <c r="G34" s="304"/>
      <c r="H34" s="305"/>
      <c r="I34" s="306"/>
      <c r="J34" s="307"/>
      <c r="K34" s="307"/>
      <c r="L34" s="306"/>
      <c r="M34" s="203"/>
      <c r="N34" s="203"/>
      <c r="O34" s="189"/>
    </row>
    <row r="35" spans="1:15" ht="9.75">
      <c r="A35" s="302"/>
      <c r="B35" s="303"/>
      <c r="C35" s="304"/>
      <c r="D35" s="304"/>
      <c r="E35" s="304"/>
      <c r="F35" s="305"/>
      <c r="G35" s="304"/>
      <c r="H35" s="305"/>
      <c r="I35" s="306"/>
      <c r="J35" s="307"/>
      <c r="K35" s="307"/>
      <c r="L35" s="306"/>
      <c r="M35" s="203"/>
      <c r="N35" s="203"/>
      <c r="O35" s="189"/>
    </row>
    <row r="36" spans="1:14" ht="9.75">
      <c r="A36" s="302"/>
      <c r="B36" s="303"/>
      <c r="C36" s="304"/>
      <c r="D36" s="304"/>
      <c r="E36" s="304"/>
      <c r="F36" s="305"/>
      <c r="G36" s="304"/>
      <c r="H36" s="305"/>
      <c r="I36" s="306"/>
      <c r="J36" s="307"/>
      <c r="K36" s="307"/>
      <c r="L36" s="306"/>
      <c r="M36" s="275"/>
      <c r="N36" s="308"/>
    </row>
    <row r="37" spans="1:13" ht="9.75">
      <c r="A37" s="302"/>
      <c r="B37" s="303"/>
      <c r="C37" s="304"/>
      <c r="D37" s="304"/>
      <c r="E37" s="304"/>
      <c r="F37" s="305"/>
      <c r="G37" s="304"/>
      <c r="H37" s="305"/>
      <c r="I37" s="306"/>
      <c r="J37" s="307"/>
      <c r="K37" s="307"/>
      <c r="L37" s="306"/>
      <c r="M37" s="189"/>
    </row>
    <row r="38" spans="1:13" ht="9.75">
      <c r="A38" s="302"/>
      <c r="B38" s="303"/>
      <c r="C38" s="304"/>
      <c r="D38" s="304"/>
      <c r="E38" s="304"/>
      <c r="F38" s="305"/>
      <c r="G38" s="304"/>
      <c r="H38" s="305"/>
      <c r="I38" s="306"/>
      <c r="J38" s="307"/>
      <c r="K38" s="307"/>
      <c r="L38" s="306"/>
      <c r="M38" s="189"/>
    </row>
  </sheetData>
  <mergeCells count="13">
    <mergeCell ref="I30:L30"/>
    <mergeCell ref="I32:L32"/>
    <mergeCell ref="K1:N1"/>
    <mergeCell ref="K2:N2"/>
    <mergeCell ref="K3:N3"/>
    <mergeCell ref="K4:N4"/>
    <mergeCell ref="B10:B11"/>
    <mergeCell ref="B22:B23"/>
    <mergeCell ref="A6:L6"/>
    <mergeCell ref="A24:A25"/>
    <mergeCell ref="A7:A8"/>
    <mergeCell ref="B7:E8"/>
    <mergeCell ref="A10:A11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6">
      <selection activeCell="A22" sqref="A22:H22"/>
    </sheetView>
  </sheetViews>
  <sheetFormatPr defaultColWidth="9.00390625" defaultRowHeight="12.75"/>
  <cols>
    <col min="1" max="1" width="4.75390625" style="22" customWidth="1"/>
    <col min="2" max="2" width="6.125" style="44" customWidth="1"/>
    <col min="3" max="3" width="5.25390625" style="44" customWidth="1"/>
    <col min="4" max="4" width="33.625" style="22" customWidth="1"/>
    <col min="5" max="6" width="10.375" style="22" customWidth="1"/>
    <col min="7" max="7" width="10.875" style="22" customWidth="1"/>
    <col min="8" max="8" width="10.625" style="2" customWidth="1"/>
    <col min="9" max="16384" width="9.125" style="1" customWidth="1"/>
  </cols>
  <sheetData>
    <row r="1" spans="1:7" ht="18.75" customHeight="1">
      <c r="A1" s="350" t="s">
        <v>66</v>
      </c>
      <c r="B1" s="350"/>
      <c r="C1" s="350"/>
      <c r="D1" s="350"/>
      <c r="E1" s="350"/>
      <c r="F1" s="350"/>
      <c r="G1" s="350"/>
    </row>
    <row r="2" spans="1:8" ht="13.5" customHeight="1">
      <c r="A2" s="349" t="s">
        <v>189</v>
      </c>
      <c r="B2" s="349"/>
      <c r="C2" s="349"/>
      <c r="D2" s="349"/>
      <c r="E2" s="349"/>
      <c r="F2" s="349"/>
      <c r="G2" s="349"/>
      <c r="H2" s="349"/>
    </row>
    <row r="3" spans="1:8" ht="81" customHeight="1">
      <c r="A3" s="363" t="s">
        <v>235</v>
      </c>
      <c r="B3" s="352"/>
      <c r="C3" s="352"/>
      <c r="D3" s="352"/>
      <c r="E3" s="352"/>
      <c r="F3" s="352"/>
      <c r="G3" s="352"/>
      <c r="H3" s="352"/>
    </row>
    <row r="4" spans="1:8" ht="22.5" customHeight="1">
      <c r="A4" s="363" t="s">
        <v>236</v>
      </c>
      <c r="B4" s="363"/>
      <c r="C4" s="363"/>
      <c r="D4" s="363"/>
      <c r="E4" s="363"/>
      <c r="F4" s="363"/>
      <c r="G4" s="363"/>
      <c r="H4" s="363"/>
    </row>
    <row r="5" spans="1:8" ht="24" customHeight="1">
      <c r="A5" s="363" t="s">
        <v>237</v>
      </c>
      <c r="B5" s="352"/>
      <c r="C5" s="352"/>
      <c r="D5" s="352"/>
      <c r="E5" s="352"/>
      <c r="F5" s="352"/>
      <c r="G5" s="352"/>
      <c r="H5" s="352"/>
    </row>
    <row r="6" spans="1:8" ht="24" customHeight="1">
      <c r="A6" s="363" t="s">
        <v>238</v>
      </c>
      <c r="B6" s="352"/>
      <c r="C6" s="352"/>
      <c r="D6" s="352"/>
      <c r="E6" s="352"/>
      <c r="F6" s="352"/>
      <c r="G6" s="352"/>
      <c r="H6" s="352"/>
    </row>
    <row r="7" spans="1:8" ht="60" customHeight="1">
      <c r="A7" s="351" t="s">
        <v>239</v>
      </c>
      <c r="B7" s="364"/>
      <c r="C7" s="364"/>
      <c r="D7" s="364"/>
      <c r="E7" s="364"/>
      <c r="F7" s="364"/>
      <c r="G7" s="364"/>
      <c r="H7" s="364"/>
    </row>
    <row r="8" spans="1:8" ht="48" customHeight="1">
      <c r="A8" s="351" t="s">
        <v>261</v>
      </c>
      <c r="B8" s="364"/>
      <c r="C8" s="364"/>
      <c r="D8" s="364"/>
      <c r="E8" s="364"/>
      <c r="F8" s="364"/>
      <c r="G8" s="364"/>
      <c r="H8" s="364"/>
    </row>
    <row r="9" spans="1:8" ht="12.75" customHeight="1">
      <c r="A9" s="324" t="s">
        <v>240</v>
      </c>
      <c r="B9" s="324"/>
      <c r="C9" s="324"/>
      <c r="D9" s="324"/>
      <c r="E9" s="324"/>
      <c r="F9" s="324"/>
      <c r="G9" s="324"/>
      <c r="H9" s="324"/>
    </row>
    <row r="10" spans="1:8" ht="24" customHeight="1">
      <c r="A10" s="351" t="s">
        <v>241</v>
      </c>
      <c r="B10" s="351"/>
      <c r="C10" s="351"/>
      <c r="D10" s="351"/>
      <c r="E10" s="351"/>
      <c r="F10" s="351"/>
      <c r="G10" s="351"/>
      <c r="H10" s="351"/>
    </row>
    <row r="11" spans="1:8" ht="14.25" customHeight="1">
      <c r="A11" s="364" t="s">
        <v>242</v>
      </c>
      <c r="B11" s="364"/>
      <c r="C11" s="364"/>
      <c r="D11" s="364"/>
      <c r="E11" s="364"/>
      <c r="F11" s="364"/>
      <c r="G11" s="364"/>
      <c r="H11" s="364"/>
    </row>
    <row r="12" spans="1:8" ht="14.25" customHeight="1">
      <c r="A12" s="325" t="s">
        <v>243</v>
      </c>
      <c r="B12" s="325"/>
      <c r="C12" s="325"/>
      <c r="D12" s="325"/>
      <c r="E12" s="325"/>
      <c r="F12" s="325"/>
      <c r="G12" s="325"/>
      <c r="H12" s="325"/>
    </row>
    <row r="13" spans="1:8" ht="14.25" customHeight="1">
      <c r="A13" s="325" t="s">
        <v>244</v>
      </c>
      <c r="B13" s="325"/>
      <c r="C13" s="325"/>
      <c r="D13" s="325"/>
      <c r="E13" s="325"/>
      <c r="F13" s="325"/>
      <c r="G13" s="325"/>
      <c r="H13" s="325"/>
    </row>
    <row r="14" spans="1:8" ht="14.25" customHeight="1">
      <c r="A14" s="325" t="s">
        <v>245</v>
      </c>
      <c r="B14" s="325"/>
      <c r="C14" s="325"/>
      <c r="D14" s="325"/>
      <c r="E14" s="325"/>
      <c r="F14" s="325"/>
      <c r="G14" s="325"/>
      <c r="H14" s="325"/>
    </row>
    <row r="15" spans="1:8" ht="34.5" customHeight="1">
      <c r="A15" s="351" t="s">
        <v>3</v>
      </c>
      <c r="B15" s="352"/>
      <c r="C15" s="352"/>
      <c r="D15" s="352"/>
      <c r="E15" s="352"/>
      <c r="F15" s="352"/>
      <c r="G15" s="352"/>
      <c r="H15" s="352"/>
    </row>
    <row r="16" spans="1:8" ht="24.75" customHeight="1">
      <c r="A16" s="351" t="s">
        <v>246</v>
      </c>
      <c r="B16" s="352"/>
      <c r="C16" s="352"/>
      <c r="D16" s="352"/>
      <c r="E16" s="352"/>
      <c r="F16" s="352"/>
      <c r="G16" s="352"/>
      <c r="H16" s="352"/>
    </row>
    <row r="17" spans="1:8" ht="35.25" customHeight="1">
      <c r="A17" s="351" t="s">
        <v>263</v>
      </c>
      <c r="B17" s="352"/>
      <c r="C17" s="352"/>
      <c r="D17" s="352"/>
      <c r="E17" s="352"/>
      <c r="F17" s="352"/>
      <c r="G17" s="352"/>
      <c r="H17" s="352"/>
    </row>
    <row r="18" spans="1:8" ht="14.25" customHeight="1">
      <c r="A18" s="364" t="s">
        <v>247</v>
      </c>
      <c r="B18" s="326"/>
      <c r="C18" s="326"/>
      <c r="D18" s="326"/>
      <c r="E18" s="326"/>
      <c r="F18" s="326"/>
      <c r="G18" s="326"/>
      <c r="H18" s="326"/>
    </row>
    <row r="19" spans="1:8" ht="36" customHeight="1">
      <c r="A19" s="351" t="s">
        <v>248</v>
      </c>
      <c r="B19" s="352"/>
      <c r="C19" s="352"/>
      <c r="D19" s="352"/>
      <c r="E19" s="352"/>
      <c r="F19" s="352"/>
      <c r="G19" s="352"/>
      <c r="H19" s="352"/>
    </row>
    <row r="20" spans="1:8" ht="57" customHeight="1">
      <c r="A20" s="351" t="s">
        <v>264</v>
      </c>
      <c r="B20" s="352"/>
      <c r="C20" s="352"/>
      <c r="D20" s="352"/>
      <c r="E20" s="352"/>
      <c r="F20" s="352"/>
      <c r="G20" s="352"/>
      <c r="H20" s="352"/>
    </row>
    <row r="21" spans="1:8" ht="26.25" customHeight="1">
      <c r="A21" s="351" t="s">
        <v>250</v>
      </c>
      <c r="B21" s="352"/>
      <c r="C21" s="352"/>
      <c r="D21" s="352"/>
      <c r="E21" s="352"/>
      <c r="F21" s="352"/>
      <c r="G21" s="352"/>
      <c r="H21" s="352"/>
    </row>
    <row r="22" spans="1:8" ht="26.25" customHeight="1">
      <c r="A22" s="351" t="s">
        <v>251</v>
      </c>
      <c r="B22" s="352"/>
      <c r="C22" s="352"/>
      <c r="D22" s="352"/>
      <c r="E22" s="352"/>
      <c r="F22" s="352"/>
      <c r="G22" s="352"/>
      <c r="H22" s="352"/>
    </row>
    <row r="23" spans="1:8" ht="34.5" customHeight="1">
      <c r="A23" s="351" t="s">
        <v>252</v>
      </c>
      <c r="B23" s="352"/>
      <c r="C23" s="352"/>
      <c r="D23" s="352"/>
      <c r="E23" s="352"/>
      <c r="F23" s="352"/>
      <c r="G23" s="352"/>
      <c r="H23" s="352"/>
    </row>
    <row r="24" spans="1:8" ht="38.25" customHeight="1">
      <c r="A24" s="360" t="s">
        <v>249</v>
      </c>
      <c r="B24" s="361"/>
      <c r="C24" s="361"/>
      <c r="D24" s="361"/>
      <c r="E24" s="361"/>
      <c r="F24" s="361"/>
      <c r="G24" s="361"/>
      <c r="H24" s="362"/>
    </row>
    <row r="25" spans="1:7" ht="36.75" customHeight="1">
      <c r="A25" s="359"/>
      <c r="B25" s="359"/>
      <c r="C25" s="359"/>
      <c r="D25" s="359"/>
      <c r="E25" s="359"/>
      <c r="F25" s="359"/>
      <c r="G25" s="359"/>
    </row>
    <row r="26" spans="1:7" ht="24.75" customHeight="1">
      <c r="A26" s="359"/>
      <c r="B26" s="361"/>
      <c r="C26" s="361"/>
      <c r="D26" s="361"/>
      <c r="E26" s="361"/>
      <c r="F26" s="361"/>
      <c r="G26" s="361"/>
    </row>
    <row r="27" spans="1:7" ht="36" customHeight="1">
      <c r="A27" s="359"/>
      <c r="B27" s="359"/>
      <c r="C27" s="359"/>
      <c r="D27" s="359"/>
      <c r="E27" s="359"/>
      <c r="F27" s="359"/>
      <c r="G27" s="359"/>
    </row>
    <row r="28" spans="1:7" ht="13.5" customHeight="1">
      <c r="A28" s="359"/>
      <c r="B28" s="359"/>
      <c r="C28" s="359"/>
      <c r="D28" s="359"/>
      <c r="E28" s="359"/>
      <c r="F28" s="359"/>
      <c r="G28" s="359"/>
    </row>
    <row r="29" spans="1:7" ht="13.5" customHeight="1">
      <c r="A29" s="355"/>
      <c r="B29" s="355"/>
      <c r="C29" s="355"/>
      <c r="D29" s="355"/>
      <c r="E29" s="355"/>
      <c r="F29" s="355"/>
      <c r="G29" s="355"/>
    </row>
    <row r="30" spans="1:7" ht="13.5" customHeight="1">
      <c r="A30" s="355"/>
      <c r="B30" s="355"/>
      <c r="C30" s="355"/>
      <c r="D30" s="355"/>
      <c r="E30" s="355"/>
      <c r="F30" s="355"/>
      <c r="G30" s="355"/>
    </row>
    <row r="31" spans="1:7" ht="13.5" customHeight="1">
      <c r="A31" s="357"/>
      <c r="B31" s="357"/>
      <c r="C31" s="357"/>
      <c r="D31" s="357"/>
      <c r="E31" s="357"/>
      <c r="F31" s="357"/>
      <c r="G31" s="357"/>
    </row>
    <row r="32" spans="1:7" ht="13.5" customHeight="1">
      <c r="A32" s="355"/>
      <c r="B32" s="355"/>
      <c r="C32" s="355"/>
      <c r="D32" s="355"/>
      <c r="E32" s="355"/>
      <c r="F32" s="355"/>
      <c r="G32" s="355"/>
    </row>
    <row r="33" spans="1:7" ht="13.5" customHeight="1">
      <c r="A33" s="355"/>
      <c r="B33" s="355"/>
      <c r="C33" s="355"/>
      <c r="D33" s="355"/>
      <c r="E33" s="355"/>
      <c r="F33" s="355"/>
      <c r="G33" s="355"/>
    </row>
    <row r="34" spans="1:7" ht="13.5" customHeight="1">
      <c r="A34" s="357"/>
      <c r="B34" s="357"/>
      <c r="C34" s="357"/>
      <c r="D34" s="357"/>
      <c r="E34" s="357"/>
      <c r="F34" s="357"/>
      <c r="G34" s="357"/>
    </row>
    <row r="35" spans="1:7" ht="13.5" customHeight="1">
      <c r="A35" s="355"/>
      <c r="B35" s="355"/>
      <c r="C35" s="355"/>
      <c r="D35" s="355"/>
      <c r="E35" s="355"/>
      <c r="F35" s="355"/>
      <c r="G35" s="355"/>
    </row>
    <row r="36" spans="1:7" ht="13.5" customHeight="1">
      <c r="A36" s="355"/>
      <c r="B36" s="355"/>
      <c r="C36" s="355"/>
      <c r="D36" s="355"/>
      <c r="E36" s="355"/>
      <c r="F36" s="355"/>
      <c r="G36" s="355"/>
    </row>
    <row r="37" spans="1:7" ht="13.5" customHeight="1">
      <c r="A37" s="358"/>
      <c r="B37" s="358"/>
      <c r="C37" s="358"/>
      <c r="D37" s="358"/>
      <c r="E37" s="358"/>
      <c r="F37" s="358"/>
      <c r="G37" s="358"/>
    </row>
    <row r="38" spans="1:7" ht="13.5" customHeight="1">
      <c r="A38" s="357"/>
      <c r="B38" s="357"/>
      <c r="C38" s="357"/>
      <c r="D38" s="357"/>
      <c r="E38" s="357"/>
      <c r="F38" s="357"/>
      <c r="G38" s="357"/>
    </row>
    <row r="39" spans="1:7" ht="13.5" customHeight="1">
      <c r="A39" s="355"/>
      <c r="B39" s="355"/>
      <c r="C39" s="355"/>
      <c r="D39" s="355"/>
      <c r="E39" s="355"/>
      <c r="F39" s="355"/>
      <c r="G39" s="355"/>
    </row>
    <row r="40" spans="1:7" ht="13.5" customHeight="1">
      <c r="A40" s="355"/>
      <c r="B40" s="355"/>
      <c r="C40" s="355"/>
      <c r="D40" s="355"/>
      <c r="E40" s="355"/>
      <c r="F40" s="355"/>
      <c r="G40" s="355"/>
    </row>
    <row r="41" spans="1:7" ht="13.5" customHeight="1">
      <c r="A41" s="357"/>
      <c r="B41" s="357"/>
      <c r="C41" s="357"/>
      <c r="D41" s="357"/>
      <c r="E41" s="357"/>
      <c r="F41" s="357"/>
      <c r="G41" s="357"/>
    </row>
    <row r="42" spans="1:7" ht="13.5" customHeight="1">
      <c r="A42" s="355"/>
      <c r="B42" s="355"/>
      <c r="C42" s="355"/>
      <c r="D42" s="355"/>
      <c r="E42" s="355"/>
      <c r="F42" s="355"/>
      <c r="G42" s="355"/>
    </row>
    <row r="43" spans="1:7" ht="13.5" customHeight="1">
      <c r="A43" s="355"/>
      <c r="B43" s="355"/>
      <c r="C43" s="355"/>
      <c r="D43" s="355"/>
      <c r="E43" s="355"/>
      <c r="F43" s="355"/>
      <c r="G43" s="355"/>
    </row>
    <row r="44" spans="1:7" ht="13.5" customHeight="1">
      <c r="A44" s="355"/>
      <c r="B44" s="355"/>
      <c r="C44" s="355"/>
      <c r="D44" s="355"/>
      <c r="E44" s="355"/>
      <c r="F44" s="355"/>
      <c r="G44" s="355"/>
    </row>
    <row r="45" spans="1:7" ht="13.5" customHeight="1">
      <c r="A45" s="355"/>
      <c r="B45" s="355"/>
      <c r="C45" s="355"/>
      <c r="D45" s="355"/>
      <c r="E45" s="355"/>
      <c r="F45" s="355"/>
      <c r="G45" s="355"/>
    </row>
    <row r="46" spans="1:7" ht="15" customHeight="1">
      <c r="A46" s="357"/>
      <c r="B46" s="357"/>
      <c r="C46" s="357"/>
      <c r="D46" s="357"/>
      <c r="E46" s="357"/>
      <c r="F46" s="357"/>
      <c r="G46" s="357"/>
    </row>
    <row r="47" spans="1:7" ht="24" customHeight="1">
      <c r="A47" s="355"/>
      <c r="B47" s="355"/>
      <c r="C47" s="355"/>
      <c r="D47" s="355"/>
      <c r="E47" s="355"/>
      <c r="F47" s="355"/>
      <c r="G47" s="355"/>
    </row>
    <row r="48" spans="1:7" ht="14.25" customHeight="1">
      <c r="A48" s="357"/>
      <c r="B48" s="357"/>
      <c r="C48" s="357"/>
      <c r="D48" s="357"/>
      <c r="E48" s="357"/>
      <c r="F48" s="357"/>
      <c r="G48" s="357"/>
    </row>
    <row r="49" spans="1:7" ht="14.25" customHeight="1">
      <c r="A49" s="357"/>
      <c r="B49" s="355"/>
      <c r="C49" s="355"/>
      <c r="D49" s="355"/>
      <c r="E49" s="355"/>
      <c r="F49" s="355"/>
      <c r="G49" s="355"/>
    </row>
    <row r="50" spans="1:7" ht="15" customHeight="1">
      <c r="A50" s="355"/>
      <c r="B50" s="355"/>
      <c r="C50" s="355"/>
      <c r="D50" s="355"/>
      <c r="E50" s="355"/>
      <c r="F50" s="355"/>
      <c r="G50" s="355"/>
    </row>
    <row r="51" spans="1:7" ht="12.75" customHeight="1">
      <c r="A51" s="355"/>
      <c r="B51" s="355"/>
      <c r="C51" s="355"/>
      <c r="D51" s="355"/>
      <c r="E51" s="355"/>
      <c r="F51" s="355"/>
      <c r="G51" s="355"/>
    </row>
    <row r="52" spans="1:7" ht="12.75" customHeight="1">
      <c r="A52" s="355"/>
      <c r="B52" s="355"/>
      <c r="C52" s="355"/>
      <c r="D52" s="355"/>
      <c r="E52" s="355"/>
      <c r="F52" s="355"/>
      <c r="G52" s="355"/>
    </row>
    <row r="53" spans="1:7" ht="13.5" customHeight="1">
      <c r="A53" s="355"/>
      <c r="B53" s="355"/>
      <c r="C53" s="355"/>
      <c r="D53" s="355"/>
      <c r="E53" s="355"/>
      <c r="F53" s="355"/>
      <c r="G53" s="355"/>
    </row>
    <row r="54" spans="1:7" ht="12.75" customHeight="1">
      <c r="A54" s="355"/>
      <c r="B54" s="355"/>
      <c r="C54" s="355"/>
      <c r="D54" s="355"/>
      <c r="E54" s="355"/>
      <c r="F54" s="355"/>
      <c r="G54" s="355"/>
    </row>
    <row r="55" spans="1:7" ht="13.5" customHeight="1">
      <c r="A55" s="355"/>
      <c r="B55" s="355"/>
      <c r="C55" s="355"/>
      <c r="D55" s="355"/>
      <c r="E55" s="355"/>
      <c r="F55" s="355"/>
      <c r="G55" s="355"/>
    </row>
    <row r="56" spans="1:7" ht="12.75" customHeight="1">
      <c r="A56" s="355"/>
      <c r="B56" s="355"/>
      <c r="C56" s="355"/>
      <c r="D56" s="355"/>
      <c r="E56" s="355"/>
      <c r="F56" s="355"/>
      <c r="G56" s="355"/>
    </row>
    <row r="57" spans="1:7" ht="15" customHeight="1">
      <c r="A57" s="355"/>
      <c r="B57" s="355"/>
      <c r="C57" s="355"/>
      <c r="D57" s="355"/>
      <c r="E57" s="355"/>
      <c r="F57" s="355"/>
      <c r="G57" s="355"/>
    </row>
    <row r="58" spans="1:7" ht="24" customHeight="1">
      <c r="A58" s="355"/>
      <c r="B58" s="355"/>
      <c r="C58" s="355"/>
      <c r="D58" s="355"/>
      <c r="E58" s="355"/>
      <c r="F58" s="355"/>
      <c r="G58" s="355"/>
    </row>
    <row r="59" spans="1:7" ht="24" customHeight="1">
      <c r="A59" s="355"/>
      <c r="B59" s="355"/>
      <c r="C59" s="355"/>
      <c r="D59" s="355"/>
      <c r="E59" s="355"/>
      <c r="F59" s="355"/>
      <c r="G59" s="355"/>
    </row>
    <row r="60" spans="1:7" ht="14.25" customHeight="1">
      <c r="A60" s="355"/>
      <c r="B60" s="355"/>
      <c r="C60" s="355"/>
      <c r="D60" s="355"/>
      <c r="E60" s="355"/>
      <c r="F60" s="355"/>
      <c r="G60" s="355"/>
    </row>
    <row r="61" spans="1:7" ht="15" customHeight="1">
      <c r="A61" s="355"/>
      <c r="B61" s="355"/>
      <c r="C61" s="355"/>
      <c r="D61" s="355"/>
      <c r="E61" s="355"/>
      <c r="F61" s="355"/>
      <c r="G61" s="355"/>
    </row>
    <row r="62" spans="1:7" ht="24" customHeight="1">
      <c r="A62" s="355"/>
      <c r="B62" s="355"/>
      <c r="C62" s="355"/>
      <c r="D62" s="355"/>
      <c r="E62" s="355"/>
      <c r="F62" s="355"/>
      <c r="G62" s="355"/>
    </row>
    <row r="63" spans="1:7" ht="13.5" customHeight="1">
      <c r="A63" s="355"/>
      <c r="B63" s="355"/>
      <c r="C63" s="355"/>
      <c r="D63" s="355"/>
      <c r="E63" s="355"/>
      <c r="F63" s="355"/>
      <c r="G63" s="355"/>
    </row>
    <row r="64" spans="1:7" ht="13.5" customHeight="1">
      <c r="A64" s="355"/>
      <c r="B64" s="355"/>
      <c r="C64" s="355"/>
      <c r="D64" s="355"/>
      <c r="E64" s="355"/>
      <c r="F64" s="355"/>
      <c r="G64" s="355"/>
    </row>
    <row r="65" spans="1:7" ht="13.5" customHeight="1">
      <c r="A65" s="355"/>
      <c r="B65" s="355"/>
      <c r="C65" s="355"/>
      <c r="D65" s="355"/>
      <c r="E65" s="355"/>
      <c r="F65" s="355"/>
      <c r="G65" s="355"/>
    </row>
    <row r="66" spans="1:7" ht="13.5" customHeight="1">
      <c r="A66" s="355"/>
      <c r="B66" s="355"/>
      <c r="C66" s="355"/>
      <c r="D66" s="355"/>
      <c r="E66" s="355"/>
      <c r="F66" s="355"/>
      <c r="G66" s="355"/>
    </row>
    <row r="67" spans="1:7" ht="13.5" customHeight="1">
      <c r="A67" s="355"/>
      <c r="B67" s="355"/>
      <c r="C67" s="355"/>
      <c r="D67" s="355"/>
      <c r="E67" s="355"/>
      <c r="F67" s="355"/>
      <c r="G67" s="355"/>
    </row>
    <row r="68" spans="1:7" ht="13.5" customHeight="1">
      <c r="A68" s="355"/>
      <c r="B68" s="355"/>
      <c r="C68" s="355"/>
      <c r="D68" s="355"/>
      <c r="E68" s="355"/>
      <c r="F68" s="355"/>
      <c r="G68" s="355"/>
    </row>
    <row r="69" spans="1:7" ht="36" customHeight="1">
      <c r="A69" s="355"/>
      <c r="B69" s="355"/>
      <c r="C69" s="355"/>
      <c r="D69" s="355"/>
      <c r="E69" s="355"/>
      <c r="F69" s="355"/>
      <c r="G69" s="355"/>
    </row>
    <row r="70" spans="1:7" ht="45.75" customHeight="1">
      <c r="A70" s="355"/>
      <c r="B70" s="355"/>
      <c r="C70" s="355"/>
      <c r="D70" s="355"/>
      <c r="E70" s="355"/>
      <c r="F70" s="355"/>
      <c r="G70" s="355"/>
    </row>
    <row r="71" spans="1:7" ht="44.25" customHeight="1">
      <c r="A71" s="354"/>
      <c r="B71" s="355"/>
      <c r="C71" s="355"/>
      <c r="D71" s="355"/>
      <c r="E71" s="355"/>
      <c r="F71" s="355"/>
      <c r="G71" s="355"/>
    </row>
    <row r="72" spans="1:7" ht="24" customHeight="1">
      <c r="A72" s="354"/>
      <c r="B72" s="355"/>
      <c r="C72" s="355"/>
      <c r="D72" s="355"/>
      <c r="E72" s="355"/>
      <c r="F72" s="355"/>
      <c r="G72" s="355"/>
    </row>
    <row r="73" spans="1:7" ht="28.5" customHeight="1">
      <c r="A73" s="354"/>
      <c r="B73" s="355"/>
      <c r="C73" s="355"/>
      <c r="D73" s="355"/>
      <c r="E73" s="355"/>
      <c r="F73" s="355"/>
      <c r="G73" s="355"/>
    </row>
    <row r="74" spans="1:7" ht="55.5" customHeight="1">
      <c r="A74" s="354"/>
      <c r="B74" s="355"/>
      <c r="C74" s="355"/>
      <c r="D74" s="355"/>
      <c r="E74" s="355"/>
      <c r="F74" s="355"/>
      <c r="G74" s="355"/>
    </row>
    <row r="75" spans="1:7" ht="13.5" customHeight="1">
      <c r="A75" s="355"/>
      <c r="B75" s="354"/>
      <c r="C75" s="354"/>
      <c r="D75" s="354"/>
      <c r="E75" s="354"/>
      <c r="F75" s="354"/>
      <c r="G75" s="354"/>
    </row>
    <row r="76" spans="1:7" ht="12.75" customHeight="1">
      <c r="A76" s="353"/>
      <c r="B76" s="353"/>
      <c r="C76" s="353"/>
      <c r="D76" s="353"/>
      <c r="E76" s="353"/>
      <c r="F76" s="353"/>
      <c r="G76" s="353"/>
    </row>
    <row r="77" spans="1:7" ht="12" customHeight="1">
      <c r="A77" s="353"/>
      <c r="B77" s="353"/>
      <c r="C77" s="353"/>
      <c r="D77" s="353"/>
      <c r="E77" s="353"/>
      <c r="F77" s="353"/>
      <c r="G77" s="353"/>
    </row>
    <row r="78" spans="1:7" ht="13.5" customHeight="1">
      <c r="A78" s="353"/>
      <c r="B78" s="353"/>
      <c r="C78" s="353"/>
      <c r="D78" s="353"/>
      <c r="E78" s="353"/>
      <c r="F78" s="353"/>
      <c r="G78" s="353"/>
    </row>
    <row r="79" spans="1:7" ht="33.75" customHeight="1">
      <c r="A79" s="356"/>
      <c r="B79" s="353"/>
      <c r="C79" s="353"/>
      <c r="D79" s="353"/>
      <c r="E79" s="353"/>
      <c r="F79" s="353"/>
      <c r="G79" s="353"/>
    </row>
    <row r="80" spans="1:7" ht="24.75" customHeight="1">
      <c r="A80" s="355"/>
      <c r="B80" s="355"/>
      <c r="C80" s="355"/>
      <c r="D80" s="355"/>
      <c r="E80" s="355"/>
      <c r="F80" s="355"/>
      <c r="G80" s="355"/>
    </row>
    <row r="81" spans="1:7" ht="33.75" customHeight="1">
      <c r="A81" s="356"/>
      <c r="B81" s="353"/>
      <c r="C81" s="353"/>
      <c r="D81" s="353"/>
      <c r="E81" s="353"/>
      <c r="F81" s="353"/>
      <c r="G81" s="353"/>
    </row>
    <row r="82" spans="1:7" ht="11.25">
      <c r="A82" s="353"/>
      <c r="B82" s="353"/>
      <c r="C82" s="353"/>
      <c r="D82" s="353"/>
      <c r="E82" s="353"/>
      <c r="F82" s="353"/>
      <c r="G82" s="353"/>
    </row>
  </sheetData>
  <mergeCells count="82">
    <mergeCell ref="A23:H23"/>
    <mergeCell ref="A18:H18"/>
    <mergeCell ref="A20:H20"/>
    <mergeCell ref="A21:H21"/>
    <mergeCell ref="A19:H19"/>
    <mergeCell ref="A22:H22"/>
    <mergeCell ref="A12:H12"/>
    <mergeCell ref="A13:H13"/>
    <mergeCell ref="A14:H14"/>
    <mergeCell ref="A16:H16"/>
    <mergeCell ref="A4:H4"/>
    <mergeCell ref="A3:H3"/>
    <mergeCell ref="A5:H5"/>
    <mergeCell ref="A17:H17"/>
    <mergeCell ref="A6:H6"/>
    <mergeCell ref="A7:H7"/>
    <mergeCell ref="A8:H8"/>
    <mergeCell ref="A9:H9"/>
    <mergeCell ref="A10:H10"/>
    <mergeCell ref="A11:H11"/>
    <mergeCell ref="A25:G25"/>
    <mergeCell ref="A24:H24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70:G70"/>
    <mergeCell ref="A71:G71"/>
    <mergeCell ref="A64:G64"/>
    <mergeCell ref="A65:G65"/>
    <mergeCell ref="A66:G66"/>
    <mergeCell ref="A67:G67"/>
    <mergeCell ref="A77:G77"/>
    <mergeCell ref="A82:G82"/>
    <mergeCell ref="A78:G78"/>
    <mergeCell ref="A79:G79"/>
    <mergeCell ref="A80:G80"/>
    <mergeCell ref="A81:G81"/>
    <mergeCell ref="A2:H2"/>
    <mergeCell ref="A1:G1"/>
    <mergeCell ref="A15:H15"/>
    <mergeCell ref="A76:G76"/>
    <mergeCell ref="A72:G72"/>
    <mergeCell ref="A73:G73"/>
    <mergeCell ref="A74:G74"/>
    <mergeCell ref="A75:G75"/>
    <mergeCell ref="A68:G68"/>
    <mergeCell ref="A69:G69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4.75390625" style="22" customWidth="1"/>
    <col min="2" max="2" width="6.125" style="44" customWidth="1"/>
    <col min="3" max="3" width="5.25390625" style="44" customWidth="1"/>
    <col min="4" max="4" width="38.25390625" style="22" customWidth="1"/>
    <col min="5" max="5" width="9.375" style="22" customWidth="1"/>
    <col min="6" max="6" width="9.625" style="22" customWidth="1"/>
    <col min="7" max="7" width="9.25390625" style="22" customWidth="1"/>
    <col min="8" max="8" width="9.375" style="2" customWidth="1"/>
    <col min="9" max="16384" width="9.125" style="1" customWidth="1"/>
  </cols>
  <sheetData>
    <row r="1" spans="1:8" ht="12.75" customHeight="1">
      <c r="A1" s="20"/>
      <c r="B1" s="21"/>
      <c r="C1" s="21"/>
      <c r="E1" s="23"/>
      <c r="F1" s="322" t="s">
        <v>46</v>
      </c>
      <c r="G1" s="322"/>
      <c r="H1" s="322"/>
    </row>
    <row r="2" spans="1:8" ht="12.75" customHeight="1">
      <c r="A2" s="20"/>
      <c r="B2" s="21"/>
      <c r="C2" s="21"/>
      <c r="D2" s="20"/>
      <c r="E2" s="23"/>
      <c r="F2" s="322" t="s">
        <v>254</v>
      </c>
      <c r="G2" s="322"/>
      <c r="H2" s="322"/>
    </row>
    <row r="3" spans="1:8" ht="12.75" customHeight="1">
      <c r="A3" s="20"/>
      <c r="B3" s="21"/>
      <c r="C3" s="21"/>
      <c r="D3" s="24"/>
      <c r="E3" s="23"/>
      <c r="F3" s="322" t="s">
        <v>47</v>
      </c>
      <c r="G3" s="322"/>
      <c r="H3" s="322"/>
    </row>
    <row r="4" spans="1:8" ht="12.75" customHeight="1">
      <c r="A4" s="20"/>
      <c r="B4" s="21"/>
      <c r="C4" s="21"/>
      <c r="E4" s="23"/>
      <c r="F4" s="322" t="s">
        <v>255</v>
      </c>
      <c r="G4" s="322"/>
      <c r="H4" s="322"/>
    </row>
    <row r="5" spans="1:7" ht="11.25" customHeight="1">
      <c r="A5" s="20"/>
      <c r="B5" s="21"/>
      <c r="C5" s="21"/>
      <c r="E5" s="25"/>
      <c r="F5" s="25"/>
      <c r="G5" s="25"/>
    </row>
    <row r="6" spans="1:8" ht="15" customHeight="1" thickBot="1">
      <c r="A6" s="332" t="s">
        <v>48</v>
      </c>
      <c r="B6" s="332"/>
      <c r="C6" s="332"/>
      <c r="D6" s="332"/>
      <c r="E6" s="332"/>
      <c r="F6" s="332"/>
      <c r="G6" s="332"/>
      <c r="H6" s="332"/>
    </row>
    <row r="7" spans="1:8" ht="12.75" customHeight="1" thickTop="1">
      <c r="A7" s="26" t="s">
        <v>49</v>
      </c>
      <c r="B7" s="3" t="s">
        <v>50</v>
      </c>
      <c r="C7" s="3" t="s">
        <v>51</v>
      </c>
      <c r="D7" s="27" t="s">
        <v>52</v>
      </c>
      <c r="E7" s="316" t="s">
        <v>53</v>
      </c>
      <c r="F7" s="317"/>
      <c r="G7" s="316" t="s">
        <v>54</v>
      </c>
      <c r="H7" s="318"/>
    </row>
    <row r="8" spans="1:8" ht="11.25">
      <c r="A8" s="146"/>
      <c r="B8" s="7"/>
      <c r="C8" s="7"/>
      <c r="D8" s="107"/>
      <c r="E8" s="182" t="s">
        <v>55</v>
      </c>
      <c r="F8" s="182" t="s">
        <v>70</v>
      </c>
      <c r="G8" s="183" t="s">
        <v>55</v>
      </c>
      <c r="H8" s="184" t="s">
        <v>70</v>
      </c>
    </row>
    <row r="9" spans="1:8" ht="14.25" customHeight="1">
      <c r="A9" s="28" t="s">
        <v>116</v>
      </c>
      <c r="B9" s="10"/>
      <c r="C9" s="5"/>
      <c r="D9" s="104" t="s">
        <v>117</v>
      </c>
      <c r="E9" s="29">
        <f>SUM(E10)</f>
        <v>9000</v>
      </c>
      <c r="F9" s="29">
        <f>SUM(F10)</f>
        <v>378688</v>
      </c>
      <c r="G9" s="29">
        <f>SUM(G10)</f>
        <v>1017</v>
      </c>
      <c r="H9" s="30">
        <f>SUM(H10)</f>
        <v>1017</v>
      </c>
    </row>
    <row r="10" spans="1:8" ht="14.25" customHeight="1">
      <c r="A10" s="31"/>
      <c r="B10" s="8" t="s">
        <v>118</v>
      </c>
      <c r="C10" s="12"/>
      <c r="D10" s="105" t="s">
        <v>119</v>
      </c>
      <c r="E10" s="47">
        <f>SUM(E11:E14)</f>
        <v>9000</v>
      </c>
      <c r="F10" s="47">
        <f>SUM(F11:F14)</f>
        <v>378688</v>
      </c>
      <c r="G10" s="47">
        <f>SUM(G11:G14)</f>
        <v>1017</v>
      </c>
      <c r="H10" s="48">
        <f>SUM(H11:H14)</f>
        <v>1017</v>
      </c>
    </row>
    <row r="11" spans="1:8" ht="14.25" customHeight="1">
      <c r="A11" s="31"/>
      <c r="B11" s="51"/>
      <c r="C11" s="9" t="s">
        <v>223</v>
      </c>
      <c r="D11" s="15" t="s">
        <v>224</v>
      </c>
      <c r="E11" s="34"/>
      <c r="F11" s="33">
        <v>378688</v>
      </c>
      <c r="G11" s="33"/>
      <c r="H11" s="165"/>
    </row>
    <row r="12" spans="1:8" ht="10.5" customHeight="1">
      <c r="A12" s="31"/>
      <c r="B12" s="51"/>
      <c r="C12" s="9" t="s">
        <v>123</v>
      </c>
      <c r="D12" s="15" t="s">
        <v>122</v>
      </c>
      <c r="E12" s="34">
        <v>9000</v>
      </c>
      <c r="F12" s="32"/>
      <c r="G12" s="33"/>
      <c r="H12" s="144"/>
    </row>
    <row r="13" spans="1:8" ht="11.25" customHeight="1">
      <c r="A13" s="31"/>
      <c r="B13" s="4"/>
      <c r="C13" s="9" t="s">
        <v>225</v>
      </c>
      <c r="D13" s="15" t="s">
        <v>115</v>
      </c>
      <c r="E13" s="34"/>
      <c r="F13" s="33"/>
      <c r="G13" s="33"/>
      <c r="H13" s="108">
        <v>1017</v>
      </c>
    </row>
    <row r="14" spans="1:8" ht="12.75" customHeight="1">
      <c r="A14" s="31"/>
      <c r="B14" s="4"/>
      <c r="C14" s="9" t="s">
        <v>137</v>
      </c>
      <c r="D14" s="15" t="s">
        <v>200</v>
      </c>
      <c r="E14" s="34"/>
      <c r="F14" s="33"/>
      <c r="G14" s="33">
        <v>1017</v>
      </c>
      <c r="H14" s="108"/>
    </row>
    <row r="15" spans="1:8" ht="12" customHeight="1">
      <c r="A15" s="28" t="s">
        <v>125</v>
      </c>
      <c r="B15" s="10"/>
      <c r="C15" s="5"/>
      <c r="D15" s="104" t="s">
        <v>126</v>
      </c>
      <c r="E15" s="29">
        <f>SUM(E22+E16)</f>
        <v>185394</v>
      </c>
      <c r="F15" s="29">
        <f>SUM(F22+F16)</f>
        <v>0</v>
      </c>
      <c r="G15" s="29">
        <f>SUM(G22+G16)</f>
        <v>0</v>
      </c>
      <c r="H15" s="30">
        <f>SUM(H22+H16)</f>
        <v>24900</v>
      </c>
    </row>
    <row r="16" spans="1:8" ht="12.75" customHeight="1">
      <c r="A16" s="179"/>
      <c r="B16" s="8" t="s">
        <v>226</v>
      </c>
      <c r="C16" s="9"/>
      <c r="D16" s="105" t="s">
        <v>227</v>
      </c>
      <c r="E16" s="34">
        <f>SUM(E17:E21)</f>
        <v>0</v>
      </c>
      <c r="F16" s="34">
        <f>SUM(F17:F21)</f>
        <v>0</v>
      </c>
      <c r="G16" s="34">
        <f>SUM(G17:G21)</f>
        <v>0</v>
      </c>
      <c r="H16" s="48">
        <f>SUM(H17:H21)</f>
        <v>24900</v>
      </c>
    </row>
    <row r="17" spans="1:8" ht="12" customHeight="1">
      <c r="A17" s="179"/>
      <c r="B17" s="10"/>
      <c r="C17" s="9" t="s">
        <v>187</v>
      </c>
      <c r="D17" s="15" t="s">
        <v>188</v>
      </c>
      <c r="E17" s="34"/>
      <c r="F17" s="34"/>
      <c r="G17" s="34"/>
      <c r="H17" s="180">
        <v>15000</v>
      </c>
    </row>
    <row r="18" spans="1:8" ht="12" customHeight="1">
      <c r="A18" s="179"/>
      <c r="B18" s="10"/>
      <c r="C18" s="9" t="s">
        <v>44</v>
      </c>
      <c r="D18" s="15" t="s">
        <v>45</v>
      </c>
      <c r="E18" s="34"/>
      <c r="F18" s="34"/>
      <c r="G18" s="34"/>
      <c r="H18" s="180">
        <v>1300</v>
      </c>
    </row>
    <row r="19" spans="1:8" ht="12" customHeight="1">
      <c r="A19" s="179"/>
      <c r="B19" s="10"/>
      <c r="C19" s="9" t="s">
        <v>72</v>
      </c>
      <c r="D19" s="15" t="s">
        <v>73</v>
      </c>
      <c r="E19" s="34"/>
      <c r="F19" s="34"/>
      <c r="G19" s="34"/>
      <c r="H19" s="180">
        <v>3600</v>
      </c>
    </row>
    <row r="20" spans="1:8" ht="12" customHeight="1">
      <c r="A20" s="179"/>
      <c r="B20" s="10"/>
      <c r="C20" s="9" t="s">
        <v>114</v>
      </c>
      <c r="D20" s="15" t="s">
        <v>113</v>
      </c>
      <c r="E20" s="34"/>
      <c r="F20" s="34"/>
      <c r="G20" s="34"/>
      <c r="H20" s="180">
        <v>2000</v>
      </c>
    </row>
    <row r="21" spans="1:8" ht="12" customHeight="1">
      <c r="A21" s="179"/>
      <c r="B21" s="10"/>
      <c r="C21" s="9" t="s">
        <v>228</v>
      </c>
      <c r="D21" s="15" t="s">
        <v>229</v>
      </c>
      <c r="E21" s="34"/>
      <c r="F21" s="34"/>
      <c r="G21" s="34"/>
      <c r="H21" s="180">
        <v>3000</v>
      </c>
    </row>
    <row r="22" spans="1:8" ht="15" customHeight="1">
      <c r="A22" s="31"/>
      <c r="B22" s="8" t="s">
        <v>127</v>
      </c>
      <c r="C22" s="12"/>
      <c r="D22" s="105" t="s">
        <v>128</v>
      </c>
      <c r="E22" s="106">
        <f>SUM(E23:E23)</f>
        <v>185394</v>
      </c>
      <c r="F22" s="34">
        <f>SUM(F23:F23)</f>
        <v>0</v>
      </c>
      <c r="G22" s="34">
        <f>SUM(G23:G23)</f>
        <v>0</v>
      </c>
      <c r="H22" s="180">
        <f>SUM(H23:H23)</f>
        <v>0</v>
      </c>
    </row>
    <row r="23" spans="1:8" ht="12.75" customHeight="1">
      <c r="A23" s="31"/>
      <c r="B23" s="51"/>
      <c r="C23" s="9" t="s">
        <v>194</v>
      </c>
      <c r="D23" s="15" t="s">
        <v>195</v>
      </c>
      <c r="E23" s="34">
        <v>185394</v>
      </c>
      <c r="F23" s="164"/>
      <c r="G23" s="164"/>
      <c r="H23" s="165"/>
    </row>
    <row r="24" spans="1:8" ht="13.5" customHeight="1">
      <c r="A24" s="28" t="s">
        <v>42</v>
      </c>
      <c r="B24" s="5"/>
      <c r="C24" s="5"/>
      <c r="D24" s="14" t="s">
        <v>43</v>
      </c>
      <c r="E24" s="29">
        <f aca="true" t="shared" si="0" ref="E24:H25">SUM(E25)</f>
        <v>0</v>
      </c>
      <c r="F24" s="29">
        <f t="shared" si="0"/>
        <v>0</v>
      </c>
      <c r="G24" s="29">
        <f t="shared" si="0"/>
        <v>10000</v>
      </c>
      <c r="H24" s="30">
        <f t="shared" si="0"/>
        <v>0</v>
      </c>
    </row>
    <row r="25" spans="1:8" ht="26.25" customHeight="1">
      <c r="A25" s="31"/>
      <c r="B25" s="8" t="s">
        <v>230</v>
      </c>
      <c r="C25" s="9"/>
      <c r="D25" s="148" t="s">
        <v>231</v>
      </c>
      <c r="E25" s="34">
        <f t="shared" si="0"/>
        <v>0</v>
      </c>
      <c r="F25" s="34">
        <f t="shared" si="0"/>
        <v>0</v>
      </c>
      <c r="G25" s="47">
        <f t="shared" si="0"/>
        <v>10000</v>
      </c>
      <c r="H25" s="180">
        <f t="shared" si="0"/>
        <v>0</v>
      </c>
    </row>
    <row r="26" spans="1:8" ht="15" customHeight="1">
      <c r="A26" s="166"/>
      <c r="B26" s="7"/>
      <c r="C26" s="9" t="s">
        <v>232</v>
      </c>
      <c r="D26" s="118" t="s">
        <v>0</v>
      </c>
      <c r="E26" s="34"/>
      <c r="F26" s="34"/>
      <c r="G26" s="34">
        <v>10000</v>
      </c>
      <c r="H26" s="49"/>
    </row>
    <row r="27" spans="1:8" ht="14.25" customHeight="1">
      <c r="A27" s="28" t="s">
        <v>68</v>
      </c>
      <c r="B27" s="10"/>
      <c r="C27" s="10"/>
      <c r="D27" s="168" t="s">
        <v>56</v>
      </c>
      <c r="E27" s="169">
        <f>SUM(E28+E30)</f>
        <v>359062</v>
      </c>
      <c r="F27" s="169">
        <f>SUM(F28)</f>
        <v>0</v>
      </c>
      <c r="G27" s="169">
        <f>SUM(G28)</f>
        <v>0</v>
      </c>
      <c r="H27" s="170">
        <f>SUM(H28)</f>
        <v>0</v>
      </c>
    </row>
    <row r="28" spans="1:8" ht="15.75" customHeight="1">
      <c r="A28" s="31"/>
      <c r="B28" s="8" t="s">
        <v>133</v>
      </c>
      <c r="C28" s="12"/>
      <c r="D28" s="105" t="s">
        <v>1</v>
      </c>
      <c r="E28" s="106">
        <f>SUM(E29)</f>
        <v>165562</v>
      </c>
      <c r="F28" s="106"/>
      <c r="G28" s="34">
        <f>SUM(G29)</f>
        <v>0</v>
      </c>
      <c r="H28" s="49"/>
    </row>
    <row r="29" spans="1:8" ht="15" customHeight="1">
      <c r="A29" s="166"/>
      <c r="B29" s="7"/>
      <c r="C29" s="9" t="s">
        <v>134</v>
      </c>
      <c r="D29" s="15" t="s">
        <v>135</v>
      </c>
      <c r="E29" s="34">
        <v>165562</v>
      </c>
      <c r="F29" s="34"/>
      <c r="G29" s="34"/>
      <c r="H29" s="49"/>
    </row>
    <row r="30" spans="1:8" ht="15" customHeight="1">
      <c r="A30" s="31"/>
      <c r="B30" s="6" t="s">
        <v>220</v>
      </c>
      <c r="C30" s="12"/>
      <c r="D30" s="105" t="s">
        <v>2</v>
      </c>
      <c r="E30" s="106">
        <f>SUM(E31)</f>
        <v>193500</v>
      </c>
      <c r="F30" s="34"/>
      <c r="G30" s="34"/>
      <c r="H30" s="49"/>
    </row>
    <row r="31" spans="1:8" ht="15" customHeight="1">
      <c r="A31" s="31"/>
      <c r="B31" s="7"/>
      <c r="C31" s="9" t="s">
        <v>221</v>
      </c>
      <c r="D31" s="15" t="s">
        <v>222</v>
      </c>
      <c r="E31" s="34">
        <v>193500</v>
      </c>
      <c r="F31" s="34"/>
      <c r="G31" s="34"/>
      <c r="H31" s="49"/>
    </row>
    <row r="32" spans="1:8" ht="12" customHeight="1">
      <c r="A32" s="35">
        <v>801</v>
      </c>
      <c r="B32" s="9"/>
      <c r="C32" s="9"/>
      <c r="D32" s="149" t="s">
        <v>57</v>
      </c>
      <c r="E32" s="150">
        <f>SUM(E33+E37+E41+E46+E51+E60+E62)</f>
        <v>43243</v>
      </c>
      <c r="F32" s="150">
        <f>SUM(F33+F37+F41+F46+F51+F60+F62)</f>
        <v>0</v>
      </c>
      <c r="G32" s="150">
        <f>SUM(G33+G37+G41+G46+G51+G60+G62)</f>
        <v>224442</v>
      </c>
      <c r="H32" s="151">
        <f>SUM(H33+H37+H41+H46+H51+H60+H62)</f>
        <v>56254</v>
      </c>
    </row>
    <row r="33" spans="1:8" ht="14.25" customHeight="1">
      <c r="A33" s="37"/>
      <c r="B33" s="8" t="s">
        <v>156</v>
      </c>
      <c r="C33" s="12"/>
      <c r="D33" s="19" t="s">
        <v>157</v>
      </c>
      <c r="E33" s="40">
        <f>SUM(E34:E36)</f>
        <v>0</v>
      </c>
      <c r="F33" s="40">
        <f>SUM(F34:F36)</f>
        <v>0</v>
      </c>
      <c r="G33" s="109">
        <f>SUM(G34:G36)</f>
        <v>40362</v>
      </c>
      <c r="H33" s="52">
        <f>SUM(H34:H36)</f>
        <v>0</v>
      </c>
    </row>
    <row r="34" spans="1:8" ht="14.25" customHeight="1">
      <c r="A34" s="37"/>
      <c r="B34" s="51"/>
      <c r="C34" s="11" t="s">
        <v>58</v>
      </c>
      <c r="D34" s="18" t="s">
        <v>59</v>
      </c>
      <c r="E34" s="39"/>
      <c r="F34" s="39"/>
      <c r="G34" s="39">
        <v>29070</v>
      </c>
      <c r="H34" s="114"/>
    </row>
    <row r="35" spans="1:8" ht="14.25" customHeight="1">
      <c r="A35" s="37"/>
      <c r="B35" s="51"/>
      <c r="C35" s="11" t="s">
        <v>60</v>
      </c>
      <c r="D35" s="18" t="s">
        <v>61</v>
      </c>
      <c r="E35" s="39"/>
      <c r="F35" s="39"/>
      <c r="G35" s="39">
        <v>10047</v>
      </c>
      <c r="H35" s="114"/>
    </row>
    <row r="36" spans="1:8" ht="14.25" customHeight="1">
      <c r="A36" s="37"/>
      <c r="B36" s="51"/>
      <c r="C36" s="11" t="s">
        <v>196</v>
      </c>
      <c r="D36" s="18" t="s">
        <v>197</v>
      </c>
      <c r="E36" s="39"/>
      <c r="F36" s="39"/>
      <c r="G36" s="39">
        <v>1245</v>
      </c>
      <c r="H36" s="114"/>
    </row>
    <row r="37" spans="1:8" ht="13.5" customHeight="1">
      <c r="A37" s="37"/>
      <c r="B37" s="8" t="s">
        <v>158</v>
      </c>
      <c r="C37" s="11"/>
      <c r="D37" s="17" t="s">
        <v>159</v>
      </c>
      <c r="E37" s="39">
        <f>SUM(E38:E40)</f>
        <v>0</v>
      </c>
      <c r="F37" s="39">
        <f>SUM(F38:F40)</f>
        <v>0</v>
      </c>
      <c r="G37" s="39">
        <f>SUM(G38:G40)</f>
        <v>31412</v>
      </c>
      <c r="H37" s="114">
        <f>SUM(H38:H40)</f>
        <v>0</v>
      </c>
    </row>
    <row r="38" spans="1:8" ht="13.5" customHeight="1">
      <c r="A38" s="37"/>
      <c r="B38" s="4"/>
      <c r="C38" s="11" t="s">
        <v>58</v>
      </c>
      <c r="D38" s="18" t="s">
        <v>59</v>
      </c>
      <c r="E38" s="39"/>
      <c r="F38" s="39"/>
      <c r="G38" s="39">
        <v>26883</v>
      </c>
      <c r="H38" s="113"/>
    </row>
    <row r="39" spans="1:8" ht="13.5" customHeight="1">
      <c r="A39" s="37"/>
      <c r="B39" s="4"/>
      <c r="C39" s="11" t="s">
        <v>60</v>
      </c>
      <c r="D39" s="18" t="s">
        <v>61</v>
      </c>
      <c r="E39" s="39"/>
      <c r="F39" s="39"/>
      <c r="G39" s="39">
        <v>3927</v>
      </c>
      <c r="H39" s="113"/>
    </row>
    <row r="40" spans="1:8" ht="13.5" customHeight="1">
      <c r="A40" s="37"/>
      <c r="B40" s="4"/>
      <c r="C40" s="11" t="s">
        <v>196</v>
      </c>
      <c r="D40" s="18" t="s">
        <v>197</v>
      </c>
      <c r="E40" s="39"/>
      <c r="F40" s="39"/>
      <c r="G40" s="39">
        <v>602</v>
      </c>
      <c r="H40" s="113"/>
    </row>
    <row r="41" spans="1:8" ht="13.5" customHeight="1">
      <c r="A41" s="37"/>
      <c r="B41" s="8" t="s">
        <v>198</v>
      </c>
      <c r="C41" s="8"/>
      <c r="D41" s="17" t="s">
        <v>199</v>
      </c>
      <c r="E41" s="39">
        <f>SUM(E42:E45)</f>
        <v>0</v>
      </c>
      <c r="F41" s="39">
        <f>SUM(F42:F45)</f>
        <v>0</v>
      </c>
      <c r="G41" s="38">
        <f>SUM(G42:G45)</f>
        <v>39327</v>
      </c>
      <c r="H41" s="181">
        <f>SUM(H42:H45)</f>
        <v>56254</v>
      </c>
    </row>
    <row r="42" spans="1:8" ht="13.5" customHeight="1">
      <c r="A42" s="37"/>
      <c r="B42" s="4"/>
      <c r="C42" s="11" t="s">
        <v>58</v>
      </c>
      <c r="D42" s="18" t="s">
        <v>59</v>
      </c>
      <c r="E42" s="39"/>
      <c r="F42" s="39"/>
      <c r="G42" s="39">
        <v>19368</v>
      </c>
      <c r="H42" s="113"/>
    </row>
    <row r="43" spans="1:8" ht="13.5" customHeight="1">
      <c r="A43" s="37"/>
      <c r="B43" s="4"/>
      <c r="C43" s="11" t="s">
        <v>60</v>
      </c>
      <c r="D43" s="18" t="s">
        <v>61</v>
      </c>
      <c r="E43" s="39"/>
      <c r="F43" s="39"/>
      <c r="G43" s="39">
        <v>17332</v>
      </c>
      <c r="H43" s="113"/>
    </row>
    <row r="44" spans="1:8" ht="13.5" customHeight="1">
      <c r="A44" s="37"/>
      <c r="B44" s="4"/>
      <c r="C44" s="11" t="s">
        <v>196</v>
      </c>
      <c r="D44" s="18" t="s">
        <v>197</v>
      </c>
      <c r="E44" s="39"/>
      <c r="F44" s="39"/>
      <c r="G44" s="39">
        <v>2627</v>
      </c>
      <c r="H44" s="113"/>
    </row>
    <row r="45" spans="1:8" ht="13.5" customHeight="1">
      <c r="A45" s="37"/>
      <c r="B45" s="4"/>
      <c r="C45" s="11" t="s">
        <v>69</v>
      </c>
      <c r="D45" s="18" t="s">
        <v>132</v>
      </c>
      <c r="E45" s="39"/>
      <c r="F45" s="39"/>
      <c r="G45" s="39"/>
      <c r="H45" s="114">
        <v>56254</v>
      </c>
    </row>
    <row r="46" spans="1:8" ht="13.5" customHeight="1">
      <c r="A46" s="37"/>
      <c r="B46" s="8" t="s">
        <v>215</v>
      </c>
      <c r="C46" s="8"/>
      <c r="D46" s="17" t="s">
        <v>216</v>
      </c>
      <c r="E46" s="39">
        <f>SUM(E47:E50)</f>
        <v>0</v>
      </c>
      <c r="F46" s="39">
        <f>SUM(F47:F50)</f>
        <v>0</v>
      </c>
      <c r="G46" s="110">
        <f>SUM(G47:G50)</f>
        <v>13649</v>
      </c>
      <c r="H46" s="113">
        <f>SUM(H47:H50)</f>
        <v>0</v>
      </c>
    </row>
    <row r="47" spans="1:8" ht="22.5" customHeight="1">
      <c r="A47" s="37"/>
      <c r="B47" s="4"/>
      <c r="C47" s="11" t="s">
        <v>211</v>
      </c>
      <c r="D47" s="18" t="s">
        <v>217</v>
      </c>
      <c r="E47" s="39"/>
      <c r="F47" s="39"/>
      <c r="G47" s="39">
        <v>476</v>
      </c>
      <c r="H47" s="113"/>
    </row>
    <row r="48" spans="1:8" ht="13.5" customHeight="1">
      <c r="A48" s="37"/>
      <c r="B48" s="4"/>
      <c r="C48" s="11" t="s">
        <v>58</v>
      </c>
      <c r="D48" s="18" t="s">
        <v>59</v>
      </c>
      <c r="E48" s="39"/>
      <c r="F48" s="39"/>
      <c r="G48" s="39">
        <v>10902</v>
      </c>
      <c r="H48" s="113"/>
    </row>
    <row r="49" spans="1:8" ht="13.5" customHeight="1">
      <c r="A49" s="37"/>
      <c r="B49" s="4"/>
      <c r="C49" s="11" t="s">
        <v>60</v>
      </c>
      <c r="D49" s="18" t="s">
        <v>61</v>
      </c>
      <c r="E49" s="39"/>
      <c r="F49" s="39"/>
      <c r="G49" s="39">
        <v>1999</v>
      </c>
      <c r="H49" s="113"/>
    </row>
    <row r="50" spans="1:8" ht="13.5" customHeight="1">
      <c r="A50" s="37"/>
      <c r="B50" s="4"/>
      <c r="C50" s="11" t="s">
        <v>196</v>
      </c>
      <c r="D50" s="18" t="s">
        <v>197</v>
      </c>
      <c r="E50" s="39"/>
      <c r="F50" s="39"/>
      <c r="G50" s="39">
        <v>272</v>
      </c>
      <c r="H50" s="113"/>
    </row>
    <row r="51" spans="1:8" ht="13.5" customHeight="1">
      <c r="A51" s="37"/>
      <c r="B51" s="8" t="s">
        <v>160</v>
      </c>
      <c r="C51" s="8"/>
      <c r="D51" s="17" t="s">
        <v>161</v>
      </c>
      <c r="E51" s="110">
        <f>SUM(E52:E59)</f>
        <v>7470</v>
      </c>
      <c r="F51" s="39">
        <f>SUM(F52:F59)</f>
        <v>0</v>
      </c>
      <c r="G51" s="110">
        <f>SUM(G52:G59)</f>
        <v>57987</v>
      </c>
      <c r="H51" s="52">
        <f>SUM(H52:H59)</f>
        <v>0</v>
      </c>
    </row>
    <row r="52" spans="1:8" ht="13.5" customHeight="1">
      <c r="A52" s="116"/>
      <c r="B52" s="6"/>
      <c r="C52" s="9" t="s">
        <v>124</v>
      </c>
      <c r="D52" s="117" t="s">
        <v>41</v>
      </c>
      <c r="E52" s="46">
        <v>7000</v>
      </c>
      <c r="F52" s="46"/>
      <c r="G52" s="185"/>
      <c r="H52" s="50"/>
    </row>
    <row r="53" spans="1:8" ht="13.5" customHeight="1">
      <c r="A53" s="35"/>
      <c r="B53" s="8"/>
      <c r="C53" s="11" t="s">
        <v>112</v>
      </c>
      <c r="D53" s="18" t="s">
        <v>111</v>
      </c>
      <c r="E53" s="45">
        <v>400</v>
      </c>
      <c r="F53" s="45"/>
      <c r="G53" s="45"/>
      <c r="H53" s="114"/>
    </row>
    <row r="54" spans="1:8" ht="13.5" customHeight="1">
      <c r="A54" s="37"/>
      <c r="B54" s="51"/>
      <c r="C54" s="11" t="s">
        <v>129</v>
      </c>
      <c r="D54" s="18" t="s">
        <v>130</v>
      </c>
      <c r="E54" s="45">
        <v>70</v>
      </c>
      <c r="F54" s="45"/>
      <c r="G54" s="45"/>
      <c r="H54" s="114"/>
    </row>
    <row r="55" spans="1:8" ht="12.75" customHeight="1">
      <c r="A55" s="37"/>
      <c r="B55" s="51"/>
      <c r="C55" s="11" t="s">
        <v>211</v>
      </c>
      <c r="D55" s="18" t="s">
        <v>260</v>
      </c>
      <c r="E55" s="45"/>
      <c r="F55" s="45"/>
      <c r="G55" s="45">
        <v>6206</v>
      </c>
      <c r="H55" s="114"/>
    </row>
    <row r="56" spans="1:8" ht="13.5" customHeight="1">
      <c r="A56" s="37"/>
      <c r="B56" s="4"/>
      <c r="C56" s="11" t="s">
        <v>58</v>
      </c>
      <c r="D56" s="18" t="s">
        <v>59</v>
      </c>
      <c r="E56" s="45"/>
      <c r="F56" s="45"/>
      <c r="G56" s="46">
        <v>38518</v>
      </c>
      <c r="H56" s="112"/>
    </row>
    <row r="57" spans="1:8" ht="13.5" customHeight="1">
      <c r="A57" s="37"/>
      <c r="B57" s="4"/>
      <c r="C57" s="11" t="s">
        <v>60</v>
      </c>
      <c r="D57" s="18" t="s">
        <v>61</v>
      </c>
      <c r="E57" s="45"/>
      <c r="F57" s="45"/>
      <c r="G57" s="45">
        <v>8188</v>
      </c>
      <c r="H57" s="112"/>
    </row>
    <row r="58" spans="1:8" ht="13.5" customHeight="1">
      <c r="A58" s="37"/>
      <c r="B58" s="4"/>
      <c r="C58" s="11" t="s">
        <v>196</v>
      </c>
      <c r="D58" s="18" t="s">
        <v>197</v>
      </c>
      <c r="E58" s="45"/>
      <c r="F58" s="45"/>
      <c r="G58" s="45">
        <v>1115</v>
      </c>
      <c r="H58" s="112"/>
    </row>
    <row r="59" spans="1:8" ht="13.5" customHeight="1">
      <c r="A59" s="37"/>
      <c r="B59" s="4"/>
      <c r="C59" s="11" t="s">
        <v>72</v>
      </c>
      <c r="D59" s="18" t="s">
        <v>73</v>
      </c>
      <c r="E59" s="45"/>
      <c r="F59" s="45"/>
      <c r="G59" s="45">
        <v>3960</v>
      </c>
      <c r="H59" s="112"/>
    </row>
    <row r="60" spans="1:8" ht="13.5" customHeight="1">
      <c r="A60" s="37"/>
      <c r="B60" s="8" t="s">
        <v>213</v>
      </c>
      <c r="C60" s="8"/>
      <c r="D60" s="17" t="s">
        <v>214</v>
      </c>
      <c r="E60" s="45">
        <f>SUM(E61)</f>
        <v>0</v>
      </c>
      <c r="F60" s="45">
        <f>SUM(F61)</f>
        <v>0</v>
      </c>
      <c r="G60" s="111">
        <f>SUM(G61)</f>
        <v>5932</v>
      </c>
      <c r="H60" s="112">
        <f>SUM(H61)</f>
        <v>0</v>
      </c>
    </row>
    <row r="61" spans="1:8" ht="13.5" customHeight="1">
      <c r="A61" s="37"/>
      <c r="B61" s="4"/>
      <c r="C61" s="11" t="s">
        <v>58</v>
      </c>
      <c r="D61" s="18" t="s">
        <v>59</v>
      </c>
      <c r="E61" s="45"/>
      <c r="F61" s="45"/>
      <c r="G61" s="45">
        <v>5932</v>
      </c>
      <c r="H61" s="112"/>
    </row>
    <row r="62" spans="1:8" ht="25.5" customHeight="1">
      <c r="A62" s="37"/>
      <c r="B62" s="8" t="s">
        <v>167</v>
      </c>
      <c r="C62" s="11"/>
      <c r="D62" s="17" t="s">
        <v>168</v>
      </c>
      <c r="E62" s="111">
        <f>SUM(E63:E63)</f>
        <v>35773</v>
      </c>
      <c r="F62" s="45">
        <f>SUM(F63:F63)</f>
        <v>0</v>
      </c>
      <c r="G62" s="111">
        <f>SUM(G63:G64)</f>
        <v>35773</v>
      </c>
      <c r="H62" s="114">
        <f>SUM(H63:H64)</f>
        <v>0</v>
      </c>
    </row>
    <row r="63" spans="1:8" ht="13.5" customHeight="1">
      <c r="A63" s="37"/>
      <c r="B63" s="4"/>
      <c r="C63" s="11" t="s">
        <v>129</v>
      </c>
      <c r="D63" s="18" t="s">
        <v>130</v>
      </c>
      <c r="E63" s="45">
        <v>35773</v>
      </c>
      <c r="F63" s="45"/>
      <c r="G63" s="46"/>
      <c r="H63" s="49"/>
    </row>
    <row r="64" spans="1:8" ht="13.5" customHeight="1">
      <c r="A64" s="37"/>
      <c r="B64" s="4"/>
      <c r="C64" s="11" t="s">
        <v>58</v>
      </c>
      <c r="D64" s="18" t="s">
        <v>59</v>
      </c>
      <c r="E64" s="45"/>
      <c r="F64" s="45"/>
      <c r="G64" s="45">
        <v>35773</v>
      </c>
      <c r="H64" s="112"/>
    </row>
    <row r="65" spans="1:8" ht="13.5" customHeight="1">
      <c r="A65" s="35">
        <v>852</v>
      </c>
      <c r="B65" s="11"/>
      <c r="C65" s="11"/>
      <c r="D65" s="16" t="s">
        <v>120</v>
      </c>
      <c r="E65" s="45"/>
      <c r="F65" s="45"/>
      <c r="G65" s="311">
        <f>SUM(G66)</f>
        <v>16676</v>
      </c>
      <c r="H65" s="112"/>
    </row>
    <row r="66" spans="1:8" ht="13.5" customHeight="1">
      <c r="A66" s="37"/>
      <c r="B66" s="8" t="s">
        <v>256</v>
      </c>
      <c r="C66" s="8"/>
      <c r="D66" s="17" t="s">
        <v>257</v>
      </c>
      <c r="E66" s="45">
        <f>SUM(E67)</f>
        <v>0</v>
      </c>
      <c r="F66" s="45">
        <f>SUM(F67)</f>
        <v>0</v>
      </c>
      <c r="G66" s="312">
        <f>SUM(G67)</f>
        <v>16676</v>
      </c>
      <c r="H66" s="112"/>
    </row>
    <row r="67" spans="1:8" ht="13.5" customHeight="1">
      <c r="A67" s="37"/>
      <c r="B67" s="4"/>
      <c r="C67" s="11" t="s">
        <v>258</v>
      </c>
      <c r="D67" s="18" t="s">
        <v>259</v>
      </c>
      <c r="E67" s="45"/>
      <c r="F67" s="45"/>
      <c r="G67" s="45">
        <v>16676</v>
      </c>
      <c r="H67" s="112"/>
    </row>
    <row r="68" spans="1:8" ht="13.5" customHeight="1">
      <c r="A68" s="35">
        <v>854</v>
      </c>
      <c r="B68" s="10"/>
      <c r="C68" s="10"/>
      <c r="D68" s="16" t="s">
        <v>64</v>
      </c>
      <c r="E68" s="150">
        <f>SUM(E69+E76+E79+E84)</f>
        <v>0</v>
      </c>
      <c r="F68" s="150">
        <f>SUM(F69+F76+F79+F84)</f>
        <v>11457</v>
      </c>
      <c r="G68" s="150">
        <f>SUM(G69+G76+G79+G84)</f>
        <v>39853</v>
      </c>
      <c r="H68" s="151">
        <f>SUM(H69+H76+H79+H84)</f>
        <v>18163</v>
      </c>
    </row>
    <row r="69" spans="1:8" ht="13.5" customHeight="1">
      <c r="A69" s="37"/>
      <c r="B69" s="8" t="s">
        <v>183</v>
      </c>
      <c r="C69" s="11"/>
      <c r="D69" s="18" t="s">
        <v>184</v>
      </c>
      <c r="E69" s="39">
        <f>SUM(E70:E75)</f>
        <v>0</v>
      </c>
      <c r="F69" s="110">
        <f>SUM(F70:F75)</f>
        <v>11457</v>
      </c>
      <c r="G69" s="110">
        <f>SUM(G70:G75)</f>
        <v>0</v>
      </c>
      <c r="H69" s="145">
        <f>SUM(H70:H75)</f>
        <v>14843</v>
      </c>
    </row>
    <row r="70" spans="1:8" ht="23.25" customHeight="1">
      <c r="A70" s="37"/>
      <c r="B70" s="4"/>
      <c r="C70" s="11" t="s">
        <v>164</v>
      </c>
      <c r="D70" s="18" t="s">
        <v>165</v>
      </c>
      <c r="E70" s="39"/>
      <c r="F70" s="39">
        <v>11457</v>
      </c>
      <c r="G70" s="39"/>
      <c r="H70" s="114"/>
    </row>
    <row r="71" spans="1:8" ht="12" customHeight="1">
      <c r="A71" s="37"/>
      <c r="B71" s="4"/>
      <c r="C71" s="11" t="s">
        <v>58</v>
      </c>
      <c r="D71" s="18" t="s">
        <v>59</v>
      </c>
      <c r="E71" s="39"/>
      <c r="F71" s="39"/>
      <c r="G71" s="39"/>
      <c r="H71" s="114">
        <v>3029</v>
      </c>
    </row>
    <row r="72" spans="1:8" ht="13.5" customHeight="1">
      <c r="A72" s="37"/>
      <c r="B72" s="4"/>
      <c r="C72" s="11" t="s">
        <v>60</v>
      </c>
      <c r="D72" s="18" t="s">
        <v>61</v>
      </c>
      <c r="E72" s="39"/>
      <c r="F72" s="39"/>
      <c r="G72" s="39"/>
      <c r="H72" s="114">
        <v>314</v>
      </c>
    </row>
    <row r="73" spans="1:8" ht="12.75" customHeight="1">
      <c r="A73" s="37"/>
      <c r="B73" s="4"/>
      <c r="C73" s="11" t="s">
        <v>196</v>
      </c>
      <c r="D73" s="18" t="s">
        <v>197</v>
      </c>
      <c r="E73" s="39"/>
      <c r="F73" s="39"/>
      <c r="G73" s="39"/>
      <c r="H73" s="114">
        <v>43</v>
      </c>
    </row>
    <row r="74" spans="1:8" ht="35.25" customHeight="1">
      <c r="A74" s="37"/>
      <c r="B74" s="4"/>
      <c r="C74" s="9" t="s">
        <v>169</v>
      </c>
      <c r="D74" s="117" t="s">
        <v>186</v>
      </c>
      <c r="E74" s="40"/>
      <c r="F74" s="40"/>
      <c r="G74" s="40"/>
      <c r="H74" s="52">
        <v>9654</v>
      </c>
    </row>
    <row r="75" spans="1:8" ht="36" customHeight="1">
      <c r="A75" s="37"/>
      <c r="B75" s="7"/>
      <c r="C75" s="9" t="s">
        <v>170</v>
      </c>
      <c r="D75" s="117" t="s">
        <v>185</v>
      </c>
      <c r="E75" s="40"/>
      <c r="F75" s="40"/>
      <c r="G75" s="40"/>
      <c r="H75" s="52">
        <v>1803</v>
      </c>
    </row>
    <row r="76" spans="1:8" ht="15" customHeight="1">
      <c r="A76" s="37"/>
      <c r="B76" s="8" t="s">
        <v>162</v>
      </c>
      <c r="C76" s="8"/>
      <c r="D76" s="17" t="s">
        <v>163</v>
      </c>
      <c r="E76" s="39">
        <f>SUM(E77:E78)</f>
        <v>0</v>
      </c>
      <c r="F76" s="39">
        <f>SUM(F77:F78)</f>
        <v>0</v>
      </c>
      <c r="G76" s="110">
        <f>SUM(G77:G78)</f>
        <v>17130</v>
      </c>
      <c r="H76" s="114">
        <f>SUM(H77:H78)</f>
        <v>0</v>
      </c>
    </row>
    <row r="77" spans="1:8" ht="14.25" customHeight="1">
      <c r="A77" s="37"/>
      <c r="B77" s="4"/>
      <c r="C77" s="11" t="s">
        <v>58</v>
      </c>
      <c r="D77" s="18" t="s">
        <v>59</v>
      </c>
      <c r="E77" s="39"/>
      <c r="F77" s="39"/>
      <c r="G77" s="103">
        <v>17130</v>
      </c>
      <c r="H77" s="49"/>
    </row>
    <row r="78" spans="1:8" ht="14.25" customHeight="1">
      <c r="A78" s="37"/>
      <c r="B78" s="4"/>
      <c r="C78" s="11" t="s">
        <v>62</v>
      </c>
      <c r="D78" s="18" t="s">
        <v>63</v>
      </c>
      <c r="E78" s="39"/>
      <c r="F78" s="39"/>
      <c r="G78" s="103"/>
      <c r="H78" s="49"/>
    </row>
    <row r="79" spans="1:8" ht="13.5" customHeight="1">
      <c r="A79" s="37"/>
      <c r="B79" s="8" t="s">
        <v>218</v>
      </c>
      <c r="C79" s="8"/>
      <c r="D79" s="17" t="s">
        <v>219</v>
      </c>
      <c r="E79" s="39">
        <f>SUM(E80:E83)</f>
        <v>0</v>
      </c>
      <c r="F79" s="39">
        <f>SUM(F80:F83)</f>
        <v>0</v>
      </c>
      <c r="G79" s="110">
        <f>SUM(G80:G83)</f>
        <v>22723</v>
      </c>
      <c r="H79" s="112">
        <f>SUM(H80:H83)</f>
        <v>0</v>
      </c>
    </row>
    <row r="80" spans="1:8" ht="12.75" customHeight="1">
      <c r="A80" s="37"/>
      <c r="B80" s="4"/>
      <c r="C80" s="11" t="s">
        <v>58</v>
      </c>
      <c r="D80" s="18" t="s">
        <v>59</v>
      </c>
      <c r="E80" s="39"/>
      <c r="F80" s="39"/>
      <c r="G80" s="163">
        <v>18771</v>
      </c>
      <c r="H80" s="112"/>
    </row>
    <row r="81" spans="1:8" ht="12.75" customHeight="1">
      <c r="A81" s="37"/>
      <c r="B81" s="4"/>
      <c r="C81" s="11" t="s">
        <v>60</v>
      </c>
      <c r="D81" s="18" t="s">
        <v>61</v>
      </c>
      <c r="E81" s="39"/>
      <c r="F81" s="39"/>
      <c r="G81" s="163">
        <v>550</v>
      </c>
      <c r="H81" s="112"/>
    </row>
    <row r="82" spans="1:8" ht="12.75" customHeight="1">
      <c r="A82" s="37"/>
      <c r="B82" s="4"/>
      <c r="C82" s="11" t="s">
        <v>196</v>
      </c>
      <c r="D82" s="18" t="s">
        <v>197</v>
      </c>
      <c r="E82" s="39"/>
      <c r="F82" s="39"/>
      <c r="G82" s="163">
        <v>82</v>
      </c>
      <c r="H82" s="112"/>
    </row>
    <row r="83" spans="1:8" ht="13.5" customHeight="1">
      <c r="A83" s="37"/>
      <c r="B83" s="4"/>
      <c r="C83" s="11" t="s">
        <v>72</v>
      </c>
      <c r="D83" s="18" t="s">
        <v>73</v>
      </c>
      <c r="E83" s="39"/>
      <c r="F83" s="39"/>
      <c r="G83" s="163">
        <v>3320</v>
      </c>
      <c r="H83" s="112"/>
    </row>
    <row r="84" spans="1:8" ht="13.5" customHeight="1">
      <c r="A84" s="37"/>
      <c r="B84" s="11" t="s">
        <v>192</v>
      </c>
      <c r="C84" s="11"/>
      <c r="D84" s="17" t="s">
        <v>193</v>
      </c>
      <c r="E84" s="39">
        <f>SUM(E85:E86)</f>
        <v>0</v>
      </c>
      <c r="F84" s="39">
        <f>SUM(F85:F86)</f>
        <v>0</v>
      </c>
      <c r="G84" s="39">
        <f>SUM(G85:G86)</f>
        <v>0</v>
      </c>
      <c r="H84" s="171">
        <f>SUM(H85:H86)</f>
        <v>3320</v>
      </c>
    </row>
    <row r="85" spans="1:8" ht="13.5" customHeight="1">
      <c r="A85" s="37"/>
      <c r="B85" s="4"/>
      <c r="C85" s="11" t="s">
        <v>58</v>
      </c>
      <c r="D85" s="18" t="s">
        <v>59</v>
      </c>
      <c r="E85" s="39"/>
      <c r="F85" s="39"/>
      <c r="G85" s="163"/>
      <c r="H85" s="112">
        <v>2936</v>
      </c>
    </row>
    <row r="86" spans="1:8" ht="15.75" customHeight="1">
      <c r="A86" s="37"/>
      <c r="B86" s="4"/>
      <c r="C86" s="11" t="s">
        <v>60</v>
      </c>
      <c r="D86" s="18" t="s">
        <v>61</v>
      </c>
      <c r="E86" s="39"/>
      <c r="F86" s="39"/>
      <c r="G86" s="163"/>
      <c r="H86" s="112">
        <v>384</v>
      </c>
    </row>
    <row r="87" spans="1:8" ht="14.25" customHeight="1">
      <c r="A87" s="35">
        <v>921</v>
      </c>
      <c r="B87" s="11"/>
      <c r="C87" s="11"/>
      <c r="D87" s="16" t="s">
        <v>212</v>
      </c>
      <c r="E87" s="36">
        <f>SUM(E88)</f>
        <v>0</v>
      </c>
      <c r="F87" s="36"/>
      <c r="G87" s="36">
        <f>SUM(G88)</f>
        <v>25900</v>
      </c>
      <c r="H87" s="113">
        <f>SUM(H88)</f>
        <v>1000</v>
      </c>
    </row>
    <row r="88" spans="1:8" ht="14.25" customHeight="1">
      <c r="A88" s="37"/>
      <c r="B88" s="8" t="s">
        <v>233</v>
      </c>
      <c r="C88" s="11"/>
      <c r="D88" s="17" t="s">
        <v>234</v>
      </c>
      <c r="E88" s="39">
        <f>SUM(E89:E92)</f>
        <v>0</v>
      </c>
      <c r="F88" s="39">
        <f>SUM(F89:F92)</f>
        <v>0</v>
      </c>
      <c r="G88" s="110">
        <f>SUM(G89:G92)</f>
        <v>25900</v>
      </c>
      <c r="H88" s="171">
        <f>SUM(H89:H92)</f>
        <v>1000</v>
      </c>
    </row>
    <row r="89" spans="1:8" ht="24" customHeight="1">
      <c r="A89" s="37"/>
      <c r="B89" s="4"/>
      <c r="C89" s="11" t="s">
        <v>136</v>
      </c>
      <c r="D89" s="18" t="s">
        <v>253</v>
      </c>
      <c r="E89" s="39"/>
      <c r="F89" s="39"/>
      <c r="G89" s="39"/>
      <c r="H89" s="112">
        <v>1000</v>
      </c>
    </row>
    <row r="90" spans="1:8" ht="22.5" customHeight="1">
      <c r="A90" s="37"/>
      <c r="B90" s="4"/>
      <c r="C90" s="11" t="s">
        <v>211</v>
      </c>
      <c r="D90" s="18" t="s">
        <v>217</v>
      </c>
      <c r="E90" s="39"/>
      <c r="F90" s="39"/>
      <c r="G90" s="39">
        <v>4450</v>
      </c>
      <c r="H90" s="112"/>
    </row>
    <row r="91" spans="1:8" ht="14.25" customHeight="1">
      <c r="A91" s="37"/>
      <c r="B91" s="4"/>
      <c r="C91" s="11" t="s">
        <v>62</v>
      </c>
      <c r="D91" s="18" t="s">
        <v>63</v>
      </c>
      <c r="E91" s="39"/>
      <c r="F91" s="39"/>
      <c r="G91" s="39">
        <v>7600</v>
      </c>
      <c r="H91" s="112"/>
    </row>
    <row r="92" spans="1:8" ht="12.75" customHeight="1">
      <c r="A92" s="37"/>
      <c r="B92" s="4"/>
      <c r="C92" s="11" t="s">
        <v>72</v>
      </c>
      <c r="D92" s="18" t="s">
        <v>73</v>
      </c>
      <c r="E92" s="39"/>
      <c r="F92" s="39"/>
      <c r="G92" s="39">
        <v>13850</v>
      </c>
      <c r="H92" s="112"/>
    </row>
    <row r="93" spans="1:8" ht="13.5" customHeight="1">
      <c r="A93" s="35">
        <v>926</v>
      </c>
      <c r="B93" s="9"/>
      <c r="C93" s="11"/>
      <c r="D93" s="16" t="s">
        <v>181</v>
      </c>
      <c r="E93" s="36">
        <f>SUM(E94)</f>
        <v>0</v>
      </c>
      <c r="F93" s="36">
        <f>SUM(F94)</f>
        <v>0</v>
      </c>
      <c r="G93" s="36">
        <f>SUM(G94)</f>
        <v>0</v>
      </c>
      <c r="H93" s="113">
        <f>SUM(H94)</f>
        <v>10000</v>
      </c>
    </row>
    <row r="94" spans="1:8" ht="15" customHeight="1">
      <c r="A94" s="174"/>
      <c r="B94" s="8" t="s">
        <v>182</v>
      </c>
      <c r="C94" s="12"/>
      <c r="D94" s="19" t="s">
        <v>71</v>
      </c>
      <c r="E94" s="40">
        <f>SUM(E95:E95)</f>
        <v>0</v>
      </c>
      <c r="F94" s="40"/>
      <c r="G94" s="40">
        <f>SUM(G95:G95)</f>
        <v>0</v>
      </c>
      <c r="H94" s="52">
        <f>SUM(H95:H95)</f>
        <v>10000</v>
      </c>
    </row>
    <row r="95" spans="1:8" ht="27" customHeight="1">
      <c r="A95" s="174"/>
      <c r="B95" s="4"/>
      <c r="C95" s="9" t="s">
        <v>136</v>
      </c>
      <c r="D95" s="117" t="s">
        <v>166</v>
      </c>
      <c r="E95" s="40"/>
      <c r="F95" s="40"/>
      <c r="G95" s="40"/>
      <c r="H95" s="52">
        <v>10000</v>
      </c>
    </row>
    <row r="96" spans="1:8" ht="15" customHeight="1" thickBot="1">
      <c r="A96" s="41"/>
      <c r="B96" s="13"/>
      <c r="C96" s="13"/>
      <c r="D96" s="42" t="s">
        <v>65</v>
      </c>
      <c r="E96" s="43">
        <f>SUM(E9+E15+E24+E27+E32+E68+E87+E93)</f>
        <v>596699</v>
      </c>
      <c r="F96" s="43">
        <f>SUM(F9+F15+F24+F27+F32+F68+F87+F93)</f>
        <v>390145</v>
      </c>
      <c r="G96" s="43">
        <f>SUM(G9+G15+G24+G27+G32+G68+G87+G93+G65)</f>
        <v>317888</v>
      </c>
      <c r="H96" s="115">
        <f>SUM(H9+H15+H24+H27+H32+H68+H87+H93)</f>
        <v>111334</v>
      </c>
    </row>
    <row r="97" spans="1:8" ht="42" customHeight="1" thickTop="1">
      <c r="A97" s="152"/>
      <c r="B97" s="153"/>
      <c r="C97" s="153"/>
      <c r="D97" s="154"/>
      <c r="E97" s="155"/>
      <c r="F97" s="155"/>
      <c r="G97" s="155"/>
      <c r="H97" s="155"/>
    </row>
    <row r="98" spans="1:7" ht="16.5" customHeight="1">
      <c r="A98" s="350"/>
      <c r="B98" s="350"/>
      <c r="C98" s="350"/>
      <c r="D98" s="350"/>
      <c r="E98" s="350"/>
      <c r="F98" s="350"/>
      <c r="G98" s="350"/>
    </row>
    <row r="99" spans="1:8" ht="17.25" customHeight="1">
      <c r="A99" s="349"/>
      <c r="B99" s="349"/>
      <c r="C99" s="349"/>
      <c r="D99" s="349"/>
      <c r="E99" s="349"/>
      <c r="F99" s="349"/>
      <c r="G99" s="349"/>
      <c r="H99" s="349"/>
    </row>
    <row r="100" spans="1:8" ht="36.75" customHeight="1">
      <c r="A100" s="320"/>
      <c r="B100" s="321"/>
      <c r="C100" s="321"/>
      <c r="D100" s="321"/>
      <c r="E100" s="321"/>
      <c r="F100" s="321"/>
      <c r="G100" s="321"/>
      <c r="H100" s="321"/>
    </row>
    <row r="101" spans="1:8" ht="45" customHeight="1">
      <c r="A101" s="363"/>
      <c r="B101" s="330"/>
      <c r="C101" s="330"/>
      <c r="D101" s="330"/>
      <c r="E101" s="330"/>
      <c r="F101" s="330"/>
      <c r="G101" s="330"/>
      <c r="H101" s="330"/>
    </row>
    <row r="102" spans="1:8" ht="36.75" customHeight="1">
      <c r="A102" s="330"/>
      <c r="B102" s="352"/>
      <c r="C102" s="352"/>
      <c r="D102" s="352"/>
      <c r="E102" s="352"/>
      <c r="F102" s="352"/>
      <c r="G102" s="352"/>
      <c r="H102" s="352"/>
    </row>
    <row r="103" spans="1:8" ht="45.75" customHeight="1">
      <c r="A103" s="363"/>
      <c r="B103" s="352"/>
      <c r="C103" s="352"/>
      <c r="D103" s="352"/>
      <c r="E103" s="352"/>
      <c r="F103" s="352"/>
      <c r="G103" s="352"/>
      <c r="H103" s="352"/>
    </row>
    <row r="104" spans="1:8" ht="69.75" customHeight="1">
      <c r="A104" s="363"/>
      <c r="B104" s="352"/>
      <c r="C104" s="352"/>
      <c r="D104" s="352"/>
      <c r="E104" s="352"/>
      <c r="F104" s="352"/>
      <c r="G104" s="352"/>
      <c r="H104" s="352"/>
    </row>
    <row r="105" spans="1:8" ht="36.75" customHeight="1">
      <c r="A105" s="330"/>
      <c r="B105" s="326"/>
      <c r="C105" s="326"/>
      <c r="D105" s="326"/>
      <c r="E105" s="326"/>
      <c r="F105" s="326"/>
      <c r="G105" s="326"/>
      <c r="H105" s="326"/>
    </row>
    <row r="106" spans="1:8" ht="38.25" customHeight="1">
      <c r="A106" s="363"/>
      <c r="B106" s="352"/>
      <c r="C106" s="352"/>
      <c r="D106" s="352"/>
      <c r="E106" s="352"/>
      <c r="F106" s="352"/>
      <c r="G106" s="352"/>
      <c r="H106" s="352"/>
    </row>
    <row r="107" spans="1:8" ht="45" customHeight="1">
      <c r="A107" s="351"/>
      <c r="B107" s="364"/>
      <c r="C107" s="364"/>
      <c r="D107" s="364"/>
      <c r="E107" s="364"/>
      <c r="F107" s="364"/>
      <c r="G107" s="364"/>
      <c r="H107" s="364"/>
    </row>
    <row r="108" spans="1:8" ht="59.25" customHeight="1">
      <c r="A108" s="351"/>
      <c r="B108" s="364"/>
      <c r="C108" s="364"/>
      <c r="D108" s="364"/>
      <c r="E108" s="364"/>
      <c r="F108" s="364"/>
      <c r="G108" s="364"/>
      <c r="H108" s="364"/>
    </row>
    <row r="109" spans="1:8" ht="35.25" customHeight="1">
      <c r="A109" s="351"/>
      <c r="B109" s="364"/>
      <c r="C109" s="364"/>
      <c r="D109" s="364"/>
      <c r="E109" s="364"/>
      <c r="F109" s="364"/>
      <c r="G109" s="364"/>
      <c r="H109" s="364"/>
    </row>
    <row r="110" spans="1:8" ht="26.25" customHeight="1">
      <c r="A110" s="351"/>
      <c r="B110" s="352"/>
      <c r="C110" s="352"/>
      <c r="D110" s="352"/>
      <c r="E110" s="352"/>
      <c r="F110" s="352"/>
      <c r="G110" s="352"/>
      <c r="H110" s="352"/>
    </row>
    <row r="111" spans="1:8" ht="24" customHeight="1">
      <c r="A111" s="351"/>
      <c r="B111" s="352"/>
      <c r="C111" s="352"/>
      <c r="D111" s="352"/>
      <c r="E111" s="352"/>
      <c r="F111" s="352"/>
      <c r="G111" s="352"/>
      <c r="H111" s="352"/>
    </row>
    <row r="112" spans="1:8" ht="24" customHeight="1">
      <c r="A112" s="351"/>
      <c r="B112" s="352"/>
      <c r="C112" s="352"/>
      <c r="D112" s="352"/>
      <c r="E112" s="352"/>
      <c r="F112" s="352"/>
      <c r="G112" s="352"/>
      <c r="H112" s="352"/>
    </row>
    <row r="113" spans="1:8" ht="24" customHeight="1">
      <c r="A113" s="364"/>
      <c r="B113" s="326"/>
      <c r="C113" s="326"/>
      <c r="D113" s="326"/>
      <c r="E113" s="326"/>
      <c r="F113" s="326"/>
      <c r="G113" s="326"/>
      <c r="H113" s="326"/>
    </row>
    <row r="114" spans="1:8" ht="45.75" customHeight="1">
      <c r="A114" s="351"/>
      <c r="B114" s="352"/>
      <c r="C114" s="352"/>
      <c r="D114" s="352"/>
      <c r="E114" s="352"/>
      <c r="F114" s="352"/>
      <c r="G114" s="352"/>
      <c r="H114" s="352"/>
    </row>
    <row r="115" spans="1:8" ht="12" customHeight="1">
      <c r="A115" s="351"/>
      <c r="B115" s="364"/>
      <c r="C115" s="364"/>
      <c r="D115" s="364"/>
      <c r="E115" s="364"/>
      <c r="F115" s="364"/>
      <c r="G115" s="364"/>
      <c r="H115" s="364"/>
    </row>
    <row r="116" spans="1:8" ht="58.5" customHeight="1">
      <c r="A116" s="330"/>
      <c r="B116" s="330"/>
      <c r="C116" s="330"/>
      <c r="D116" s="330"/>
      <c r="E116" s="330"/>
      <c r="F116" s="330"/>
      <c r="G116" s="330"/>
      <c r="H116" s="330"/>
    </row>
    <row r="117" spans="1:8" ht="22.5" customHeight="1">
      <c r="A117" s="330"/>
      <c r="B117" s="330"/>
      <c r="C117" s="330"/>
      <c r="D117" s="330"/>
      <c r="E117" s="330"/>
      <c r="F117" s="330"/>
      <c r="G117" s="330"/>
      <c r="H117" s="330"/>
    </row>
    <row r="118" spans="1:8" ht="47.25" customHeight="1">
      <c r="A118" s="351"/>
      <c r="B118" s="364"/>
      <c r="C118" s="364"/>
      <c r="D118" s="364"/>
      <c r="E118" s="364"/>
      <c r="F118" s="364"/>
      <c r="G118" s="364"/>
      <c r="H118" s="364"/>
    </row>
    <row r="119" spans="1:8" ht="39" customHeight="1">
      <c r="A119" s="351"/>
      <c r="B119" s="352"/>
      <c r="C119" s="352"/>
      <c r="D119" s="352"/>
      <c r="E119" s="352"/>
      <c r="F119" s="352"/>
      <c r="G119" s="352"/>
      <c r="H119" s="352"/>
    </row>
    <row r="120" spans="1:8" ht="15.75" customHeight="1">
      <c r="A120" s="360"/>
      <c r="B120" s="361"/>
      <c r="C120" s="361"/>
      <c r="D120" s="361"/>
      <c r="E120" s="361"/>
      <c r="F120" s="361"/>
      <c r="G120" s="361"/>
      <c r="H120" s="362"/>
    </row>
    <row r="121" spans="1:8" ht="27" customHeight="1">
      <c r="A121" s="360"/>
      <c r="B121" s="331"/>
      <c r="C121" s="331"/>
      <c r="D121" s="331"/>
      <c r="E121" s="331"/>
      <c r="F121" s="331"/>
      <c r="G121" s="331"/>
      <c r="H121" s="331"/>
    </row>
    <row r="122" spans="1:8" ht="46.5" customHeight="1">
      <c r="A122" s="360"/>
      <c r="B122" s="319"/>
      <c r="C122" s="319"/>
      <c r="D122" s="319"/>
      <c r="E122" s="319"/>
      <c r="F122" s="319"/>
      <c r="G122" s="319"/>
      <c r="H122" s="319"/>
    </row>
    <row r="123" spans="1:8" ht="33.75" customHeight="1">
      <c r="A123" s="360"/>
      <c r="B123" s="361"/>
      <c r="C123" s="361"/>
      <c r="D123" s="361"/>
      <c r="E123" s="361"/>
      <c r="F123" s="361"/>
      <c r="G123" s="361"/>
      <c r="H123" s="362"/>
    </row>
    <row r="124" spans="1:8" ht="19.5" customHeight="1">
      <c r="A124" s="329"/>
      <c r="B124" s="329"/>
      <c r="C124" s="329"/>
      <c r="D124" s="329"/>
      <c r="E124" s="329"/>
      <c r="F124" s="329"/>
      <c r="G124" s="329"/>
      <c r="H124" s="329"/>
    </row>
    <row r="125" spans="1:7" ht="25.5" customHeight="1">
      <c r="A125" s="359"/>
      <c r="B125" s="361"/>
      <c r="C125" s="361"/>
      <c r="D125" s="361"/>
      <c r="E125" s="361"/>
      <c r="F125" s="361"/>
      <c r="G125" s="361"/>
    </row>
    <row r="126" spans="1:7" ht="12.75" customHeight="1">
      <c r="A126" s="359"/>
      <c r="B126" s="359"/>
      <c r="C126" s="359"/>
      <c r="D126" s="359"/>
      <c r="E126" s="359"/>
      <c r="F126" s="359"/>
      <c r="G126" s="359"/>
    </row>
    <row r="127" spans="1:7" ht="35.25" customHeight="1">
      <c r="A127" s="355"/>
      <c r="B127" s="355"/>
      <c r="C127" s="355"/>
      <c r="D127" s="355"/>
      <c r="E127" s="355"/>
      <c r="F127" s="355"/>
      <c r="G127" s="355"/>
    </row>
    <row r="128" spans="1:7" ht="37.5" customHeight="1">
      <c r="A128" s="328"/>
      <c r="B128" s="327"/>
      <c r="C128" s="327"/>
      <c r="D128" s="327"/>
      <c r="E128" s="327"/>
      <c r="F128" s="327"/>
      <c r="G128" s="327"/>
    </row>
    <row r="129" spans="1:7" ht="35.25" customHeight="1">
      <c r="A129" s="327"/>
      <c r="B129" s="327"/>
      <c r="C129" s="327"/>
      <c r="D129" s="327"/>
      <c r="E129" s="327"/>
      <c r="F129" s="327"/>
      <c r="G129" s="327"/>
    </row>
    <row r="130" spans="1:7" ht="35.25" customHeight="1">
      <c r="A130" s="327"/>
      <c r="B130" s="327"/>
      <c r="C130" s="327"/>
      <c r="D130" s="327"/>
      <c r="E130" s="327"/>
      <c r="F130" s="327"/>
      <c r="G130" s="327"/>
    </row>
    <row r="131" spans="1:7" ht="46.5" customHeight="1">
      <c r="A131" s="327"/>
      <c r="B131" s="327"/>
      <c r="C131" s="327"/>
      <c r="D131" s="327"/>
      <c r="E131" s="327"/>
      <c r="F131" s="327"/>
      <c r="G131" s="327"/>
    </row>
    <row r="132" spans="1:7" ht="13.5" customHeight="1">
      <c r="A132" s="355"/>
      <c r="B132" s="355"/>
      <c r="C132" s="355"/>
      <c r="D132" s="355"/>
      <c r="E132" s="355"/>
      <c r="F132" s="355"/>
      <c r="G132" s="355"/>
    </row>
    <row r="133" spans="1:7" ht="21.75" customHeight="1">
      <c r="A133" s="355"/>
      <c r="B133" s="355"/>
      <c r="C133" s="355"/>
      <c r="D133" s="355"/>
      <c r="E133" s="355"/>
      <c r="F133" s="355"/>
      <c r="G133" s="355"/>
    </row>
    <row r="134" spans="1:7" ht="22.5" customHeight="1">
      <c r="A134" s="355"/>
      <c r="B134" s="355"/>
      <c r="C134" s="355"/>
      <c r="D134" s="355"/>
      <c r="E134" s="355"/>
      <c r="F134" s="355"/>
      <c r="G134" s="355"/>
    </row>
    <row r="135" spans="1:7" ht="15.75" customHeight="1">
      <c r="A135" s="355"/>
      <c r="B135" s="361"/>
      <c r="C135" s="361"/>
      <c r="D135" s="361"/>
      <c r="E135" s="361"/>
      <c r="F135" s="361"/>
      <c r="G135" s="361"/>
    </row>
    <row r="136" spans="1:7" ht="15.75" customHeight="1">
      <c r="A136" s="355"/>
      <c r="B136" s="361"/>
      <c r="C136" s="361"/>
      <c r="D136" s="361"/>
      <c r="E136" s="361"/>
      <c r="F136" s="361"/>
      <c r="G136" s="361"/>
    </row>
    <row r="137" spans="1:7" ht="36" customHeight="1">
      <c r="A137" s="359"/>
      <c r="B137" s="359"/>
      <c r="C137" s="359"/>
      <c r="D137" s="359"/>
      <c r="E137" s="359"/>
      <c r="F137" s="359"/>
      <c r="G137" s="359"/>
    </row>
    <row r="138" spans="1:7" ht="37.5" customHeight="1">
      <c r="A138" s="359"/>
      <c r="B138" s="359"/>
      <c r="C138" s="359"/>
      <c r="D138" s="359"/>
      <c r="E138" s="359"/>
      <c r="F138" s="359"/>
      <c r="G138" s="359"/>
    </row>
    <row r="139" spans="1:7" ht="25.5" customHeight="1">
      <c r="A139" s="359"/>
      <c r="B139" s="359"/>
      <c r="C139" s="359"/>
      <c r="D139" s="359"/>
      <c r="E139" s="359"/>
      <c r="F139" s="359"/>
      <c r="G139" s="359"/>
    </row>
    <row r="140" spans="1:7" ht="35.25" customHeight="1">
      <c r="A140" s="359"/>
      <c r="B140" s="359"/>
      <c r="C140" s="359"/>
      <c r="D140" s="359"/>
      <c r="E140" s="359"/>
      <c r="F140" s="359"/>
      <c r="G140" s="359"/>
    </row>
    <row r="141" spans="1:7" ht="23.25" customHeight="1">
      <c r="A141" s="355"/>
      <c r="B141" s="355"/>
      <c r="C141" s="355"/>
      <c r="D141" s="355"/>
      <c r="E141" s="355"/>
      <c r="F141" s="355"/>
      <c r="G141" s="355"/>
    </row>
    <row r="142" spans="1:7" ht="36.75" customHeight="1">
      <c r="A142" s="359"/>
      <c r="B142" s="359"/>
      <c r="C142" s="359"/>
      <c r="D142" s="359"/>
      <c r="E142" s="359"/>
      <c r="F142" s="359"/>
      <c r="G142" s="359"/>
    </row>
    <row r="143" spans="1:7" ht="24.75" customHeight="1">
      <c r="A143" s="359"/>
      <c r="B143" s="361"/>
      <c r="C143" s="361"/>
      <c r="D143" s="361"/>
      <c r="E143" s="361"/>
      <c r="F143" s="361"/>
      <c r="G143" s="361"/>
    </row>
    <row r="144" spans="1:7" ht="36" customHeight="1">
      <c r="A144" s="359"/>
      <c r="B144" s="359"/>
      <c r="C144" s="359"/>
      <c r="D144" s="359"/>
      <c r="E144" s="359"/>
      <c r="F144" s="359"/>
      <c r="G144" s="359"/>
    </row>
    <row r="145" spans="1:7" ht="13.5" customHeight="1">
      <c r="A145" s="359"/>
      <c r="B145" s="359"/>
      <c r="C145" s="359"/>
      <c r="D145" s="359"/>
      <c r="E145" s="359"/>
      <c r="F145" s="359"/>
      <c r="G145" s="359"/>
    </row>
    <row r="146" spans="1:7" ht="13.5" customHeight="1">
      <c r="A146" s="355"/>
      <c r="B146" s="355"/>
      <c r="C146" s="355"/>
      <c r="D146" s="355"/>
      <c r="E146" s="355"/>
      <c r="F146" s="355"/>
      <c r="G146" s="355"/>
    </row>
    <row r="147" spans="1:7" ht="13.5" customHeight="1">
      <c r="A147" s="355"/>
      <c r="B147" s="355"/>
      <c r="C147" s="355"/>
      <c r="D147" s="355"/>
      <c r="E147" s="355"/>
      <c r="F147" s="355"/>
      <c r="G147" s="355"/>
    </row>
    <row r="148" spans="1:7" ht="13.5" customHeight="1">
      <c r="A148" s="357"/>
      <c r="B148" s="357"/>
      <c r="C148" s="357"/>
      <c r="D148" s="357"/>
      <c r="E148" s="357"/>
      <c r="F148" s="357"/>
      <c r="G148" s="357"/>
    </row>
    <row r="149" spans="1:7" ht="13.5" customHeight="1">
      <c r="A149" s="355"/>
      <c r="B149" s="355"/>
      <c r="C149" s="355"/>
      <c r="D149" s="355"/>
      <c r="E149" s="355"/>
      <c r="F149" s="355"/>
      <c r="G149" s="355"/>
    </row>
    <row r="150" spans="1:7" ht="13.5" customHeight="1">
      <c r="A150" s="355"/>
      <c r="B150" s="355"/>
      <c r="C150" s="355"/>
      <c r="D150" s="355"/>
      <c r="E150" s="355"/>
      <c r="F150" s="355"/>
      <c r="G150" s="355"/>
    </row>
    <row r="151" spans="1:7" ht="13.5" customHeight="1">
      <c r="A151" s="357"/>
      <c r="B151" s="357"/>
      <c r="C151" s="357"/>
      <c r="D151" s="357"/>
      <c r="E151" s="357"/>
      <c r="F151" s="357"/>
      <c r="G151" s="357"/>
    </row>
    <row r="152" spans="1:7" ht="13.5" customHeight="1">
      <c r="A152" s="355"/>
      <c r="B152" s="355"/>
      <c r="C152" s="355"/>
      <c r="D152" s="355"/>
      <c r="E152" s="355"/>
      <c r="F152" s="355"/>
      <c r="G152" s="355"/>
    </row>
    <row r="153" spans="1:7" ht="13.5" customHeight="1">
      <c r="A153" s="355"/>
      <c r="B153" s="355"/>
      <c r="C153" s="355"/>
      <c r="D153" s="355"/>
      <c r="E153" s="355"/>
      <c r="F153" s="355"/>
      <c r="G153" s="355"/>
    </row>
    <row r="154" spans="1:7" ht="13.5" customHeight="1">
      <c r="A154" s="358"/>
      <c r="B154" s="358"/>
      <c r="C154" s="358"/>
      <c r="D154" s="358"/>
      <c r="E154" s="358"/>
      <c r="F154" s="358"/>
      <c r="G154" s="358"/>
    </row>
    <row r="155" spans="1:7" ht="13.5" customHeight="1">
      <c r="A155" s="357"/>
      <c r="B155" s="357"/>
      <c r="C155" s="357"/>
      <c r="D155" s="357"/>
      <c r="E155" s="357"/>
      <c r="F155" s="357"/>
      <c r="G155" s="357"/>
    </row>
    <row r="156" spans="1:7" ht="13.5" customHeight="1">
      <c r="A156" s="355"/>
      <c r="B156" s="355"/>
      <c r="C156" s="355"/>
      <c r="D156" s="355"/>
      <c r="E156" s="355"/>
      <c r="F156" s="355"/>
      <c r="G156" s="355"/>
    </row>
    <row r="157" spans="1:7" ht="13.5" customHeight="1">
      <c r="A157" s="355"/>
      <c r="B157" s="355"/>
      <c r="C157" s="355"/>
      <c r="D157" s="355"/>
      <c r="E157" s="355"/>
      <c r="F157" s="355"/>
      <c r="G157" s="355"/>
    </row>
    <row r="158" spans="1:7" ht="13.5" customHeight="1">
      <c r="A158" s="357"/>
      <c r="B158" s="357"/>
      <c r="C158" s="357"/>
      <c r="D158" s="357"/>
      <c r="E158" s="357"/>
      <c r="F158" s="357"/>
      <c r="G158" s="357"/>
    </row>
    <row r="159" spans="1:7" ht="13.5" customHeight="1">
      <c r="A159" s="355"/>
      <c r="B159" s="355"/>
      <c r="C159" s="355"/>
      <c r="D159" s="355"/>
      <c r="E159" s="355"/>
      <c r="F159" s="355"/>
      <c r="G159" s="355"/>
    </row>
    <row r="160" spans="1:7" ht="13.5" customHeight="1">
      <c r="A160" s="355"/>
      <c r="B160" s="355"/>
      <c r="C160" s="355"/>
      <c r="D160" s="355"/>
      <c r="E160" s="355"/>
      <c r="F160" s="355"/>
      <c r="G160" s="355"/>
    </row>
    <row r="161" spans="1:7" ht="13.5" customHeight="1">
      <c r="A161" s="355"/>
      <c r="B161" s="355"/>
      <c r="C161" s="355"/>
      <c r="D161" s="355"/>
      <c r="E161" s="355"/>
      <c r="F161" s="355"/>
      <c r="G161" s="355"/>
    </row>
    <row r="162" spans="1:7" ht="13.5" customHeight="1">
      <c r="A162" s="355"/>
      <c r="B162" s="355"/>
      <c r="C162" s="355"/>
      <c r="D162" s="355"/>
      <c r="E162" s="355"/>
      <c r="F162" s="355"/>
      <c r="G162" s="355"/>
    </row>
    <row r="163" spans="1:7" ht="15" customHeight="1">
      <c r="A163" s="357"/>
      <c r="B163" s="357"/>
      <c r="C163" s="357"/>
      <c r="D163" s="357"/>
      <c r="E163" s="357"/>
      <c r="F163" s="357"/>
      <c r="G163" s="357"/>
    </row>
    <row r="164" spans="1:7" ht="24" customHeight="1">
      <c r="A164" s="355"/>
      <c r="B164" s="355"/>
      <c r="C164" s="355"/>
      <c r="D164" s="355"/>
      <c r="E164" s="355"/>
      <c r="F164" s="355"/>
      <c r="G164" s="355"/>
    </row>
    <row r="165" spans="1:7" ht="14.25" customHeight="1">
      <c r="A165" s="357"/>
      <c r="B165" s="357"/>
      <c r="C165" s="357"/>
      <c r="D165" s="357"/>
      <c r="E165" s="357"/>
      <c r="F165" s="357"/>
      <c r="G165" s="357"/>
    </row>
    <row r="166" spans="1:7" ht="14.25" customHeight="1">
      <c r="A166" s="357"/>
      <c r="B166" s="355"/>
      <c r="C166" s="355"/>
      <c r="D166" s="355"/>
      <c r="E166" s="355"/>
      <c r="F166" s="355"/>
      <c r="G166" s="355"/>
    </row>
    <row r="167" spans="1:7" ht="15" customHeight="1">
      <c r="A167" s="355"/>
      <c r="B167" s="355"/>
      <c r="C167" s="355"/>
      <c r="D167" s="355"/>
      <c r="E167" s="355"/>
      <c r="F167" s="355"/>
      <c r="G167" s="355"/>
    </row>
    <row r="168" spans="1:7" ht="12.75" customHeight="1">
      <c r="A168" s="355"/>
      <c r="B168" s="355"/>
      <c r="C168" s="355"/>
      <c r="D168" s="355"/>
      <c r="E168" s="355"/>
      <c r="F168" s="355"/>
      <c r="G168" s="355"/>
    </row>
    <row r="169" spans="1:7" ht="12.75" customHeight="1">
      <c r="A169" s="355"/>
      <c r="B169" s="355"/>
      <c r="C169" s="355"/>
      <c r="D169" s="355"/>
      <c r="E169" s="355"/>
      <c r="F169" s="355"/>
      <c r="G169" s="355"/>
    </row>
    <row r="170" spans="1:7" ht="13.5" customHeight="1">
      <c r="A170" s="355"/>
      <c r="B170" s="355"/>
      <c r="C170" s="355"/>
      <c r="D170" s="355"/>
      <c r="E170" s="355"/>
      <c r="F170" s="355"/>
      <c r="G170" s="355"/>
    </row>
    <row r="171" spans="1:7" ht="12.75" customHeight="1">
      <c r="A171" s="355"/>
      <c r="B171" s="355"/>
      <c r="C171" s="355"/>
      <c r="D171" s="355"/>
      <c r="E171" s="355"/>
      <c r="F171" s="355"/>
      <c r="G171" s="355"/>
    </row>
    <row r="172" spans="1:7" ht="13.5" customHeight="1">
      <c r="A172" s="355"/>
      <c r="B172" s="355"/>
      <c r="C172" s="355"/>
      <c r="D172" s="355"/>
      <c r="E172" s="355"/>
      <c r="F172" s="355"/>
      <c r="G172" s="355"/>
    </row>
    <row r="173" spans="1:7" ht="12.75" customHeight="1">
      <c r="A173" s="355"/>
      <c r="B173" s="355"/>
      <c r="C173" s="355"/>
      <c r="D173" s="355"/>
      <c r="E173" s="355"/>
      <c r="F173" s="355"/>
      <c r="G173" s="355"/>
    </row>
    <row r="174" spans="1:7" ht="15" customHeight="1">
      <c r="A174" s="355"/>
      <c r="B174" s="355"/>
      <c r="C174" s="355"/>
      <c r="D174" s="355"/>
      <c r="E174" s="355"/>
      <c r="F174" s="355"/>
      <c r="G174" s="355"/>
    </row>
    <row r="175" spans="1:7" ht="24" customHeight="1">
      <c r="A175" s="355"/>
      <c r="B175" s="355"/>
      <c r="C175" s="355"/>
      <c r="D175" s="355"/>
      <c r="E175" s="355"/>
      <c r="F175" s="355"/>
      <c r="G175" s="355"/>
    </row>
    <row r="176" spans="1:7" ht="24" customHeight="1">
      <c r="A176" s="355"/>
      <c r="B176" s="355"/>
      <c r="C176" s="355"/>
      <c r="D176" s="355"/>
      <c r="E176" s="355"/>
      <c r="F176" s="355"/>
      <c r="G176" s="355"/>
    </row>
    <row r="177" spans="1:7" ht="14.25" customHeight="1">
      <c r="A177" s="355"/>
      <c r="B177" s="355"/>
      <c r="C177" s="355"/>
      <c r="D177" s="355"/>
      <c r="E177" s="355"/>
      <c r="F177" s="355"/>
      <c r="G177" s="355"/>
    </row>
    <row r="178" spans="1:7" ht="15" customHeight="1">
      <c r="A178" s="355"/>
      <c r="B178" s="355"/>
      <c r="C178" s="355"/>
      <c r="D178" s="355"/>
      <c r="E178" s="355"/>
      <c r="F178" s="355"/>
      <c r="G178" s="355"/>
    </row>
    <row r="179" spans="1:7" ht="24" customHeight="1">
      <c r="A179" s="355"/>
      <c r="B179" s="355"/>
      <c r="C179" s="355"/>
      <c r="D179" s="355"/>
      <c r="E179" s="355"/>
      <c r="F179" s="355"/>
      <c r="G179" s="355"/>
    </row>
    <row r="180" spans="1:7" ht="13.5" customHeight="1">
      <c r="A180" s="355"/>
      <c r="B180" s="355"/>
      <c r="C180" s="355"/>
      <c r="D180" s="355"/>
      <c r="E180" s="355"/>
      <c r="F180" s="355"/>
      <c r="G180" s="355"/>
    </row>
    <row r="181" spans="1:7" ht="13.5" customHeight="1">
      <c r="A181" s="355"/>
      <c r="B181" s="355"/>
      <c r="C181" s="355"/>
      <c r="D181" s="355"/>
      <c r="E181" s="355"/>
      <c r="F181" s="355"/>
      <c r="G181" s="355"/>
    </row>
    <row r="182" spans="1:7" ht="13.5" customHeight="1">
      <c r="A182" s="355"/>
      <c r="B182" s="355"/>
      <c r="C182" s="355"/>
      <c r="D182" s="355"/>
      <c r="E182" s="355"/>
      <c r="F182" s="355"/>
      <c r="G182" s="355"/>
    </row>
    <row r="183" spans="1:7" ht="13.5" customHeight="1">
      <c r="A183" s="355"/>
      <c r="B183" s="355"/>
      <c r="C183" s="355"/>
      <c r="D183" s="355"/>
      <c r="E183" s="355"/>
      <c r="F183" s="355"/>
      <c r="G183" s="355"/>
    </row>
    <row r="184" spans="1:7" ht="13.5" customHeight="1">
      <c r="A184" s="355"/>
      <c r="B184" s="355"/>
      <c r="C184" s="355"/>
      <c r="D184" s="355"/>
      <c r="E184" s="355"/>
      <c r="F184" s="355"/>
      <c r="G184" s="355"/>
    </row>
    <row r="185" spans="1:7" ht="13.5" customHeight="1">
      <c r="A185" s="355"/>
      <c r="B185" s="355"/>
      <c r="C185" s="355"/>
      <c r="D185" s="355"/>
      <c r="E185" s="355"/>
      <c r="F185" s="355"/>
      <c r="G185" s="355"/>
    </row>
    <row r="186" spans="1:7" ht="36" customHeight="1">
      <c r="A186" s="355"/>
      <c r="B186" s="355"/>
      <c r="C186" s="355"/>
      <c r="D186" s="355"/>
      <c r="E186" s="355"/>
      <c r="F186" s="355"/>
      <c r="G186" s="355"/>
    </row>
    <row r="187" spans="1:7" ht="45.75" customHeight="1">
      <c r="A187" s="355"/>
      <c r="B187" s="355"/>
      <c r="C187" s="355"/>
      <c r="D187" s="355"/>
      <c r="E187" s="355"/>
      <c r="F187" s="355"/>
      <c r="G187" s="355"/>
    </row>
    <row r="188" spans="1:7" ht="44.25" customHeight="1">
      <c r="A188" s="354"/>
      <c r="B188" s="355"/>
      <c r="C188" s="355"/>
      <c r="D188" s="355"/>
      <c r="E188" s="355"/>
      <c r="F188" s="355"/>
      <c r="G188" s="355"/>
    </row>
    <row r="189" spans="1:7" ht="24" customHeight="1">
      <c r="A189" s="354"/>
      <c r="B189" s="355"/>
      <c r="C189" s="355"/>
      <c r="D189" s="355"/>
      <c r="E189" s="355"/>
      <c r="F189" s="355"/>
      <c r="G189" s="355"/>
    </row>
    <row r="190" spans="1:7" ht="28.5" customHeight="1">
      <c r="A190" s="354"/>
      <c r="B190" s="355"/>
      <c r="C190" s="355"/>
      <c r="D190" s="355"/>
      <c r="E190" s="355"/>
      <c r="F190" s="355"/>
      <c r="G190" s="355"/>
    </row>
    <row r="191" spans="1:7" ht="55.5" customHeight="1">
      <c r="A191" s="354"/>
      <c r="B191" s="355"/>
      <c r="C191" s="355"/>
      <c r="D191" s="355"/>
      <c r="E191" s="355"/>
      <c r="F191" s="355"/>
      <c r="G191" s="355"/>
    </row>
    <row r="192" spans="1:7" ht="13.5" customHeight="1">
      <c r="A192" s="355"/>
      <c r="B192" s="354"/>
      <c r="C192" s="354"/>
      <c r="D192" s="354"/>
      <c r="E192" s="354"/>
      <c r="F192" s="354"/>
      <c r="G192" s="354"/>
    </row>
    <row r="193" spans="1:7" ht="12.75" customHeight="1">
      <c r="A193" s="353"/>
      <c r="B193" s="353"/>
      <c r="C193" s="353"/>
      <c r="D193" s="353"/>
      <c r="E193" s="353"/>
      <c r="F193" s="353"/>
      <c r="G193" s="353"/>
    </row>
    <row r="194" spans="1:7" ht="12" customHeight="1">
      <c r="A194" s="353"/>
      <c r="B194" s="353"/>
      <c r="C194" s="353"/>
      <c r="D194" s="353"/>
      <c r="E194" s="353"/>
      <c r="F194" s="353"/>
      <c r="G194" s="353"/>
    </row>
    <row r="195" spans="1:7" ht="13.5" customHeight="1">
      <c r="A195" s="353"/>
      <c r="B195" s="353"/>
      <c r="C195" s="353"/>
      <c r="D195" s="353"/>
      <c r="E195" s="353"/>
      <c r="F195" s="353"/>
      <c r="G195" s="353"/>
    </row>
    <row r="196" spans="1:7" ht="33.75" customHeight="1">
      <c r="A196" s="356"/>
      <c r="B196" s="353"/>
      <c r="C196" s="353"/>
      <c r="D196" s="353"/>
      <c r="E196" s="353"/>
      <c r="F196" s="353"/>
      <c r="G196" s="353"/>
    </row>
    <row r="197" spans="1:7" ht="24.75" customHeight="1">
      <c r="A197" s="355"/>
      <c r="B197" s="355"/>
      <c r="C197" s="355"/>
      <c r="D197" s="355"/>
      <c r="E197" s="355"/>
      <c r="F197" s="355"/>
      <c r="G197" s="355"/>
    </row>
    <row r="198" spans="1:7" ht="33.75" customHeight="1">
      <c r="A198" s="356"/>
      <c r="B198" s="353"/>
      <c r="C198" s="353"/>
      <c r="D198" s="353"/>
      <c r="E198" s="353"/>
      <c r="F198" s="353"/>
      <c r="G198" s="353"/>
    </row>
    <row r="199" spans="1:7" ht="11.25">
      <c r="A199" s="353"/>
      <c r="B199" s="353"/>
      <c r="C199" s="353"/>
      <c r="D199" s="353"/>
      <c r="E199" s="353"/>
      <c r="F199" s="353"/>
      <c r="G199" s="353"/>
    </row>
  </sheetData>
  <mergeCells count="109">
    <mergeCell ref="F1:H1"/>
    <mergeCell ref="F2:H2"/>
    <mergeCell ref="F3:H3"/>
    <mergeCell ref="F4:H4"/>
    <mergeCell ref="A122:H122"/>
    <mergeCell ref="A100:H100"/>
    <mergeCell ref="A102:H102"/>
    <mergeCell ref="A113:H113"/>
    <mergeCell ref="A105:H105"/>
    <mergeCell ref="A115:H115"/>
    <mergeCell ref="A111:H111"/>
    <mergeCell ref="A112:H112"/>
    <mergeCell ref="A114:H114"/>
    <mergeCell ref="A110:H110"/>
    <mergeCell ref="A6:H6"/>
    <mergeCell ref="A99:H99"/>
    <mergeCell ref="A107:H107"/>
    <mergeCell ref="A109:H109"/>
    <mergeCell ref="A108:H108"/>
    <mergeCell ref="A101:H101"/>
    <mergeCell ref="A106:H106"/>
    <mergeCell ref="E7:F7"/>
    <mergeCell ref="G7:H7"/>
    <mergeCell ref="A98:G98"/>
    <mergeCell ref="A124:H124"/>
    <mergeCell ref="A123:H123"/>
    <mergeCell ref="A120:H120"/>
    <mergeCell ref="A103:H103"/>
    <mergeCell ref="A104:H104"/>
    <mergeCell ref="A119:H119"/>
    <mergeCell ref="A118:H118"/>
    <mergeCell ref="A117:H117"/>
    <mergeCell ref="A121:H121"/>
    <mergeCell ref="A116:H116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40:G140"/>
    <mergeCell ref="A141:G141"/>
    <mergeCell ref="A142:G142"/>
    <mergeCell ref="A143:G143"/>
    <mergeCell ref="A144:G144"/>
    <mergeCell ref="A145:G145"/>
    <mergeCell ref="A146:G146"/>
    <mergeCell ref="A147:G147"/>
    <mergeCell ref="A148:G148"/>
    <mergeCell ref="A149:G149"/>
    <mergeCell ref="A150:G150"/>
    <mergeCell ref="A151:G151"/>
    <mergeCell ref="A152:G152"/>
    <mergeCell ref="A153:G153"/>
    <mergeCell ref="A154:G154"/>
    <mergeCell ref="A155:G155"/>
    <mergeCell ref="A156:G156"/>
    <mergeCell ref="A157:G157"/>
    <mergeCell ref="A158:G158"/>
    <mergeCell ref="A159:G159"/>
    <mergeCell ref="A160:G160"/>
    <mergeCell ref="A161:G161"/>
    <mergeCell ref="A162:G162"/>
    <mergeCell ref="A163:G163"/>
    <mergeCell ref="A164:G164"/>
    <mergeCell ref="A165:G165"/>
    <mergeCell ref="A166:G166"/>
    <mergeCell ref="A167:G167"/>
    <mergeCell ref="A168:G168"/>
    <mergeCell ref="A169:G169"/>
    <mergeCell ref="A170:G170"/>
    <mergeCell ref="A171:G171"/>
    <mergeCell ref="A172:G172"/>
    <mergeCell ref="A173:G173"/>
    <mergeCell ref="A174:G174"/>
    <mergeCell ref="A175:G175"/>
    <mergeCell ref="A176:G176"/>
    <mergeCell ref="A177:G177"/>
    <mergeCell ref="A178:G178"/>
    <mergeCell ref="A179:G179"/>
    <mergeCell ref="A180:G180"/>
    <mergeCell ref="A181:G181"/>
    <mergeCell ref="A182:G182"/>
    <mergeCell ref="A183:G183"/>
    <mergeCell ref="A184:G184"/>
    <mergeCell ref="A185:G185"/>
    <mergeCell ref="A186:G186"/>
    <mergeCell ref="A187:G187"/>
    <mergeCell ref="A188:G188"/>
    <mergeCell ref="A189:G189"/>
    <mergeCell ref="A190:G190"/>
    <mergeCell ref="A191:G191"/>
    <mergeCell ref="A192:G192"/>
    <mergeCell ref="A193:G193"/>
    <mergeCell ref="A198:G198"/>
    <mergeCell ref="A199:G199"/>
    <mergeCell ref="A194:G194"/>
    <mergeCell ref="A195:G195"/>
    <mergeCell ref="A196:G196"/>
    <mergeCell ref="A197:G197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B1">
      <selection activeCell="K1" sqref="K1:P1"/>
    </sheetView>
  </sheetViews>
  <sheetFormatPr defaultColWidth="9.00390625" defaultRowHeight="12.75"/>
  <cols>
    <col min="1" max="1" width="3.625" style="133" customWidth="1"/>
    <col min="2" max="2" width="4.125" style="133" customWidth="1"/>
    <col min="3" max="3" width="5.00390625" style="133" customWidth="1"/>
    <col min="4" max="4" width="25.875" style="135" customWidth="1"/>
    <col min="5" max="5" width="14.125" style="133" customWidth="1"/>
    <col min="6" max="6" width="5.75390625" style="133" customWidth="1"/>
    <col min="7" max="7" width="8.875" style="133" customWidth="1"/>
    <col min="8" max="8" width="6.875" style="133" customWidth="1"/>
    <col min="9" max="10" width="7.875" style="133" customWidth="1"/>
    <col min="11" max="11" width="8.00390625" style="133" customWidth="1"/>
    <col min="12" max="12" width="6.75390625" style="133" customWidth="1"/>
    <col min="13" max="13" width="7.875" style="136" customWidth="1"/>
    <col min="14" max="14" width="7.375" style="133" customWidth="1"/>
    <col min="15" max="15" width="6.75390625" style="133" customWidth="1"/>
    <col min="16" max="16" width="8.125" style="133" customWidth="1"/>
    <col min="17" max="17" width="6.25390625" style="133" customWidth="1"/>
    <col min="18" max="16384" width="9.125" style="133" customWidth="1"/>
  </cols>
  <sheetData>
    <row r="1" spans="1:17" ht="10.5">
      <c r="A1" s="56"/>
      <c r="B1" s="57"/>
      <c r="C1" s="56"/>
      <c r="D1" s="122"/>
      <c r="E1" s="58"/>
      <c r="F1" s="56"/>
      <c r="G1" s="59"/>
      <c r="H1" s="60"/>
      <c r="I1" s="59"/>
      <c r="J1" s="59"/>
      <c r="K1" s="392" t="s">
        <v>171</v>
      </c>
      <c r="L1" s="392"/>
      <c r="M1" s="392"/>
      <c r="N1" s="392"/>
      <c r="O1" s="392"/>
      <c r="P1" s="392"/>
      <c r="Q1" s="61"/>
    </row>
    <row r="2" spans="1:17" ht="10.5">
      <c r="A2" s="56" t="s">
        <v>75</v>
      </c>
      <c r="B2" s="57"/>
      <c r="C2" s="56"/>
      <c r="D2" s="122"/>
      <c r="E2" s="380"/>
      <c r="F2" s="380"/>
      <c r="G2" s="380"/>
      <c r="H2" s="380"/>
      <c r="I2" s="380"/>
      <c r="J2" s="173"/>
      <c r="K2" s="393" t="s">
        <v>262</v>
      </c>
      <c r="L2" s="393"/>
      <c r="M2" s="393"/>
      <c r="N2" s="393"/>
      <c r="O2" s="393"/>
      <c r="P2" s="393"/>
      <c r="Q2" s="61"/>
    </row>
    <row r="3" spans="1:17" ht="10.5">
      <c r="A3" s="56" t="s">
        <v>76</v>
      </c>
      <c r="B3" s="57"/>
      <c r="C3" s="56"/>
      <c r="D3" s="122"/>
      <c r="E3" s="380"/>
      <c r="F3" s="380"/>
      <c r="G3" s="380"/>
      <c r="H3" s="380"/>
      <c r="I3" s="380"/>
      <c r="J3" s="173"/>
      <c r="K3" s="377" t="s">
        <v>47</v>
      </c>
      <c r="L3" s="377"/>
      <c r="M3" s="377"/>
      <c r="N3" s="377"/>
      <c r="O3" s="377"/>
      <c r="P3" s="377"/>
      <c r="Q3" s="61"/>
    </row>
    <row r="4" spans="1:17" ht="10.5">
      <c r="A4" s="56" t="s">
        <v>77</v>
      </c>
      <c r="B4" s="57"/>
      <c r="C4" s="56"/>
      <c r="D4" s="122"/>
      <c r="E4" s="380"/>
      <c r="F4" s="380"/>
      <c r="G4" s="380"/>
      <c r="H4" s="380"/>
      <c r="I4" s="380"/>
      <c r="J4" s="173"/>
      <c r="K4" s="377" t="s">
        <v>255</v>
      </c>
      <c r="L4" s="377"/>
      <c r="M4" s="377"/>
      <c r="N4" s="377"/>
      <c r="O4" s="377"/>
      <c r="P4" s="377"/>
      <c r="Q4" s="61"/>
    </row>
    <row r="5" spans="1:17" ht="11.25" thickBot="1">
      <c r="A5" s="378" t="s">
        <v>78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61"/>
    </row>
    <row r="6" spans="1:17" ht="10.5" thickTop="1">
      <c r="A6" s="379" t="s">
        <v>74</v>
      </c>
      <c r="B6" s="370" t="s">
        <v>49</v>
      </c>
      <c r="C6" s="370" t="s">
        <v>50</v>
      </c>
      <c r="D6" s="372" t="s">
        <v>79</v>
      </c>
      <c r="E6" s="374" t="s">
        <v>80</v>
      </c>
      <c r="F6" s="370" t="s">
        <v>81</v>
      </c>
      <c r="G6" s="388" t="s">
        <v>82</v>
      </c>
      <c r="H6" s="390" t="s">
        <v>83</v>
      </c>
      <c r="I6" s="381" t="s">
        <v>84</v>
      </c>
      <c r="J6" s="381"/>
      <c r="K6" s="381"/>
      <c r="L6" s="381"/>
      <c r="M6" s="381"/>
      <c r="N6" s="381"/>
      <c r="O6" s="381"/>
      <c r="P6" s="381"/>
      <c r="Q6" s="382"/>
    </row>
    <row r="7" spans="1:17" ht="10.5" thickBot="1">
      <c r="A7" s="368"/>
      <c r="B7" s="371"/>
      <c r="C7" s="371"/>
      <c r="D7" s="373"/>
      <c r="E7" s="375"/>
      <c r="F7" s="371"/>
      <c r="G7" s="389"/>
      <c r="H7" s="391"/>
      <c r="I7" s="383"/>
      <c r="J7" s="383"/>
      <c r="K7" s="383"/>
      <c r="L7" s="383"/>
      <c r="M7" s="383"/>
      <c r="N7" s="383"/>
      <c r="O7" s="383"/>
      <c r="P7" s="383"/>
      <c r="Q7" s="384"/>
    </row>
    <row r="8" spans="1:17" ht="11.25" thickTop="1">
      <c r="A8" s="368"/>
      <c r="B8" s="371"/>
      <c r="C8" s="371"/>
      <c r="D8" s="373"/>
      <c r="E8" s="375"/>
      <c r="F8" s="371"/>
      <c r="G8" s="389"/>
      <c r="H8" s="391"/>
      <c r="I8" s="385">
        <v>2004</v>
      </c>
      <c r="J8" s="386"/>
      <c r="K8" s="386"/>
      <c r="L8" s="387"/>
      <c r="M8" s="394">
        <v>2005</v>
      </c>
      <c r="N8" s="394"/>
      <c r="O8" s="394"/>
      <c r="P8" s="394"/>
      <c r="Q8" s="67">
        <v>2006</v>
      </c>
    </row>
    <row r="9" spans="1:17" ht="10.5">
      <c r="A9" s="368"/>
      <c r="B9" s="371"/>
      <c r="C9" s="371"/>
      <c r="D9" s="373"/>
      <c r="E9" s="375"/>
      <c r="F9" s="371"/>
      <c r="G9" s="389"/>
      <c r="H9" s="391"/>
      <c r="I9" s="389" t="s">
        <v>85</v>
      </c>
      <c r="J9" s="65"/>
      <c r="K9" s="391" t="s">
        <v>204</v>
      </c>
      <c r="L9" s="391" t="s">
        <v>191</v>
      </c>
      <c r="M9" s="395" t="s">
        <v>86</v>
      </c>
      <c r="N9" s="396"/>
      <c r="O9" s="396"/>
      <c r="P9" s="397"/>
      <c r="Q9" s="68"/>
    </row>
    <row r="10" spans="1:17" ht="22.5" customHeight="1">
      <c r="A10" s="368"/>
      <c r="B10" s="371"/>
      <c r="C10" s="371"/>
      <c r="D10" s="373"/>
      <c r="E10" s="375"/>
      <c r="F10" s="371"/>
      <c r="G10" s="389"/>
      <c r="H10" s="391"/>
      <c r="I10" s="389"/>
      <c r="J10" s="65" t="s">
        <v>201</v>
      </c>
      <c r="K10" s="391"/>
      <c r="L10" s="391"/>
      <c r="M10" s="128" t="s">
        <v>138</v>
      </c>
      <c r="N10" s="66" t="s">
        <v>139</v>
      </c>
      <c r="O10" s="66" t="s">
        <v>140</v>
      </c>
      <c r="P10" s="66" t="s">
        <v>141</v>
      </c>
      <c r="Q10" s="68"/>
    </row>
    <row r="11" spans="1:17" ht="12" customHeight="1">
      <c r="A11" s="62"/>
      <c r="B11" s="121">
        <v>600</v>
      </c>
      <c r="C11" s="54"/>
      <c r="D11" s="123" t="s">
        <v>67</v>
      </c>
      <c r="E11" s="64"/>
      <c r="F11" s="63"/>
      <c r="G11" s="119">
        <f aca="true" t="shared" si="0" ref="G11:Q11">SUM(G12:G24)</f>
        <v>6092866</v>
      </c>
      <c r="H11" s="119">
        <f t="shared" si="0"/>
        <v>0</v>
      </c>
      <c r="I11" s="119">
        <f t="shared" si="0"/>
        <v>1067640</v>
      </c>
      <c r="J11" s="119">
        <f t="shared" si="0"/>
        <v>1762749</v>
      </c>
      <c r="K11" s="119">
        <f t="shared" si="0"/>
        <v>669580</v>
      </c>
      <c r="L11" s="119">
        <f t="shared" si="0"/>
        <v>333000</v>
      </c>
      <c r="M11" s="119">
        <f t="shared" si="0"/>
        <v>169493</v>
      </c>
      <c r="N11" s="119">
        <f t="shared" si="0"/>
        <v>169492</v>
      </c>
      <c r="O11" s="119">
        <f t="shared" si="0"/>
        <v>225990</v>
      </c>
      <c r="P11" s="119">
        <f t="shared" si="0"/>
        <v>1694922</v>
      </c>
      <c r="Q11" s="143">
        <f t="shared" si="0"/>
        <v>0</v>
      </c>
    </row>
    <row r="12" spans="1:17" ht="23.25" customHeight="1">
      <c r="A12" s="62">
        <v>1</v>
      </c>
      <c r="B12" s="54"/>
      <c r="C12" s="54">
        <v>60014</v>
      </c>
      <c r="D12" s="69" t="s">
        <v>87</v>
      </c>
      <c r="E12" s="63" t="s">
        <v>88</v>
      </c>
      <c r="F12" s="63">
        <v>2004</v>
      </c>
      <c r="G12" s="65">
        <f>SUM(I12:Q12)</f>
        <v>315853</v>
      </c>
      <c r="H12" s="70"/>
      <c r="I12" s="71">
        <v>315853</v>
      </c>
      <c r="J12" s="71"/>
      <c r="K12" s="72"/>
      <c r="L12" s="72"/>
      <c r="M12" s="129"/>
      <c r="N12" s="72"/>
      <c r="O12" s="72"/>
      <c r="P12" s="72"/>
      <c r="Q12" s="68"/>
    </row>
    <row r="13" spans="1:17" ht="21" customHeight="1">
      <c r="A13" s="53">
        <v>2</v>
      </c>
      <c r="B13" s="55"/>
      <c r="C13" s="55"/>
      <c r="D13" s="73" t="s">
        <v>89</v>
      </c>
      <c r="E13" s="63" t="s">
        <v>88</v>
      </c>
      <c r="F13" s="54">
        <v>2004</v>
      </c>
      <c r="G13" s="65">
        <f>SUM(I13:K13)</f>
        <v>648367</v>
      </c>
      <c r="H13" s="74"/>
      <c r="I13" s="71">
        <v>327271</v>
      </c>
      <c r="J13" s="71">
        <v>321096</v>
      </c>
      <c r="K13" s="72"/>
      <c r="L13" s="72"/>
      <c r="M13" s="129"/>
      <c r="N13" s="72"/>
      <c r="O13" s="72"/>
      <c r="P13" s="72"/>
      <c r="Q13" s="68"/>
    </row>
    <row r="14" spans="1:17" ht="42" customHeight="1">
      <c r="A14" s="53">
        <v>3</v>
      </c>
      <c r="B14" s="55"/>
      <c r="C14" s="55"/>
      <c r="D14" s="73" t="s">
        <v>90</v>
      </c>
      <c r="E14" s="63" t="s">
        <v>88</v>
      </c>
      <c r="F14" s="54">
        <v>2004</v>
      </c>
      <c r="G14" s="65">
        <f>SUM(I14:L14)</f>
        <v>641070</v>
      </c>
      <c r="H14" s="74"/>
      <c r="I14" s="71"/>
      <c r="J14" s="71">
        <v>361783</v>
      </c>
      <c r="K14" s="71">
        <v>279287</v>
      </c>
      <c r="L14" s="71"/>
      <c r="M14" s="129"/>
      <c r="N14" s="72"/>
      <c r="O14" s="72"/>
      <c r="P14" s="72"/>
      <c r="Q14" s="68"/>
    </row>
    <row r="15" spans="1:17" ht="42" customHeight="1">
      <c r="A15" s="53">
        <v>4</v>
      </c>
      <c r="B15" s="55"/>
      <c r="C15" s="55"/>
      <c r="D15" s="73" t="s">
        <v>91</v>
      </c>
      <c r="E15" s="63" t="s">
        <v>88</v>
      </c>
      <c r="F15" s="54">
        <v>2004</v>
      </c>
      <c r="G15" s="65">
        <f>SUM(I15:L15)</f>
        <v>787556</v>
      </c>
      <c r="H15" s="74"/>
      <c r="I15" s="71">
        <v>195424</v>
      </c>
      <c r="J15" s="71">
        <v>249339</v>
      </c>
      <c r="K15" s="71">
        <v>342793</v>
      </c>
      <c r="L15" s="71"/>
      <c r="M15" s="129"/>
      <c r="N15" s="72"/>
      <c r="O15" s="72"/>
      <c r="P15" s="72"/>
      <c r="Q15" s="68"/>
    </row>
    <row r="16" spans="1:17" ht="21.75" customHeight="1">
      <c r="A16" s="53">
        <v>5</v>
      </c>
      <c r="B16" s="55"/>
      <c r="C16" s="55"/>
      <c r="D16" s="73" t="s">
        <v>92</v>
      </c>
      <c r="E16" s="63" t="s">
        <v>88</v>
      </c>
      <c r="F16" s="54">
        <v>2004</v>
      </c>
      <c r="G16" s="65">
        <f aca="true" t="shared" si="1" ref="G16:G21">SUM(I16:L16)</f>
        <v>112295</v>
      </c>
      <c r="H16" s="74"/>
      <c r="I16" s="71">
        <v>56147</v>
      </c>
      <c r="J16" s="71">
        <v>56148</v>
      </c>
      <c r="K16" s="71"/>
      <c r="L16" s="71"/>
      <c r="M16" s="129"/>
      <c r="N16" s="72"/>
      <c r="O16" s="72"/>
      <c r="P16" s="72"/>
      <c r="Q16" s="68"/>
    </row>
    <row r="17" spans="1:17" ht="20.25" customHeight="1">
      <c r="A17" s="53">
        <v>6</v>
      </c>
      <c r="B17" s="55"/>
      <c r="C17" s="55"/>
      <c r="D17" s="73" t="s">
        <v>93</v>
      </c>
      <c r="E17" s="63" t="s">
        <v>88</v>
      </c>
      <c r="F17" s="54">
        <v>2004</v>
      </c>
      <c r="G17" s="65">
        <f t="shared" si="1"/>
        <v>264612</v>
      </c>
      <c r="H17" s="74"/>
      <c r="I17" s="71"/>
      <c r="J17" s="71">
        <v>264612</v>
      </c>
      <c r="K17" s="71"/>
      <c r="L17" s="71"/>
      <c r="M17" s="129"/>
      <c r="N17" s="72"/>
      <c r="O17" s="72"/>
      <c r="P17" s="72"/>
      <c r="Q17" s="68"/>
    </row>
    <row r="18" spans="1:17" ht="21" customHeight="1">
      <c r="A18" s="53">
        <v>7</v>
      </c>
      <c r="B18" s="55"/>
      <c r="C18" s="55"/>
      <c r="D18" s="73" t="s">
        <v>94</v>
      </c>
      <c r="E18" s="54" t="s">
        <v>88</v>
      </c>
      <c r="F18" s="54">
        <v>2004</v>
      </c>
      <c r="G18" s="65">
        <f t="shared" si="1"/>
        <v>269658</v>
      </c>
      <c r="H18" s="74"/>
      <c r="I18" s="71">
        <v>60061</v>
      </c>
      <c r="J18" s="71">
        <v>59597</v>
      </c>
      <c r="K18" s="71"/>
      <c r="L18" s="71">
        <v>150000</v>
      </c>
      <c r="M18" s="129"/>
      <c r="N18" s="72"/>
      <c r="O18" s="72"/>
      <c r="P18" s="72"/>
      <c r="Q18" s="68"/>
    </row>
    <row r="19" spans="1:17" ht="20.25" customHeight="1">
      <c r="A19" s="53">
        <v>8</v>
      </c>
      <c r="B19" s="55"/>
      <c r="C19" s="55"/>
      <c r="D19" s="73" t="s">
        <v>95</v>
      </c>
      <c r="E19" s="63" t="s">
        <v>88</v>
      </c>
      <c r="F19" s="54">
        <v>2004</v>
      </c>
      <c r="G19" s="65">
        <f t="shared" si="1"/>
        <v>155769</v>
      </c>
      <c r="H19" s="74"/>
      <c r="I19" s="71">
        <v>77884</v>
      </c>
      <c r="J19" s="71">
        <v>77885</v>
      </c>
      <c r="K19" s="71"/>
      <c r="L19" s="71"/>
      <c r="M19" s="129"/>
      <c r="N19" s="72"/>
      <c r="O19" s="72"/>
      <c r="P19" s="72"/>
      <c r="Q19" s="68"/>
    </row>
    <row r="20" spans="1:17" ht="21.75" customHeight="1">
      <c r="A20" s="53">
        <v>9</v>
      </c>
      <c r="B20" s="55"/>
      <c r="C20" s="55"/>
      <c r="D20" s="73" t="s">
        <v>150</v>
      </c>
      <c r="E20" s="63" t="s">
        <v>88</v>
      </c>
      <c r="F20" s="54">
        <v>2004</v>
      </c>
      <c r="G20" s="65">
        <f t="shared" si="1"/>
        <v>136640</v>
      </c>
      <c r="H20" s="74"/>
      <c r="I20" s="75"/>
      <c r="J20" s="75">
        <v>89140</v>
      </c>
      <c r="K20" s="75">
        <v>47500</v>
      </c>
      <c r="L20" s="75"/>
      <c r="M20" s="130"/>
      <c r="N20" s="76"/>
      <c r="O20" s="76"/>
      <c r="P20" s="76"/>
      <c r="Q20" s="77"/>
    </row>
    <row r="21" spans="1:17" ht="41.25" customHeight="1">
      <c r="A21" s="53">
        <v>10</v>
      </c>
      <c r="B21" s="55"/>
      <c r="C21" s="55"/>
      <c r="D21" s="73" t="s">
        <v>142</v>
      </c>
      <c r="E21" s="63" t="s">
        <v>88</v>
      </c>
      <c r="F21" s="54">
        <v>2004</v>
      </c>
      <c r="G21" s="65">
        <f t="shared" si="1"/>
        <v>466149</v>
      </c>
      <c r="H21" s="74"/>
      <c r="I21" s="75"/>
      <c r="J21" s="75">
        <v>283149</v>
      </c>
      <c r="K21" s="75"/>
      <c r="L21" s="75">
        <v>183000</v>
      </c>
      <c r="M21" s="130"/>
      <c r="N21" s="76"/>
      <c r="O21" s="76"/>
      <c r="P21" s="76"/>
      <c r="Q21" s="77"/>
    </row>
    <row r="22" spans="1:17" ht="24.75" customHeight="1">
      <c r="A22" s="53">
        <v>11</v>
      </c>
      <c r="B22" s="55"/>
      <c r="C22" s="55"/>
      <c r="D22" s="73" t="s">
        <v>121</v>
      </c>
      <c r="E22" s="63" t="s">
        <v>88</v>
      </c>
      <c r="F22" s="54">
        <v>2005</v>
      </c>
      <c r="G22" s="65">
        <f>SUM(H22:Q22)</f>
        <v>2259897</v>
      </c>
      <c r="H22" s="74"/>
      <c r="I22" s="75"/>
      <c r="J22" s="75"/>
      <c r="K22" s="75"/>
      <c r="L22" s="75"/>
      <c r="M22" s="130">
        <v>169493</v>
      </c>
      <c r="N22" s="75">
        <v>169492</v>
      </c>
      <c r="O22" s="75">
        <v>225990</v>
      </c>
      <c r="P22" s="75">
        <v>1694922</v>
      </c>
      <c r="Q22" s="91"/>
    </row>
    <row r="23" spans="1:17" ht="15.75" customHeight="1">
      <c r="A23" s="53">
        <v>12</v>
      </c>
      <c r="B23" s="55"/>
      <c r="C23" s="55"/>
      <c r="D23" s="69" t="s">
        <v>96</v>
      </c>
      <c r="E23" s="64" t="s">
        <v>97</v>
      </c>
      <c r="F23" s="63">
        <v>2004</v>
      </c>
      <c r="G23" s="65">
        <f aca="true" t="shared" si="2" ref="G23:G29">SUM(I23:Q23)</f>
        <v>15000</v>
      </c>
      <c r="H23" s="70"/>
      <c r="I23" s="71">
        <v>15000</v>
      </c>
      <c r="J23" s="71"/>
      <c r="K23" s="72"/>
      <c r="L23" s="72"/>
      <c r="M23" s="129"/>
      <c r="N23" s="72"/>
      <c r="O23" s="72"/>
      <c r="P23" s="72"/>
      <c r="Q23" s="68"/>
    </row>
    <row r="24" spans="1:17" ht="12" customHeight="1">
      <c r="A24" s="62">
        <v>13</v>
      </c>
      <c r="B24" s="63"/>
      <c r="C24" s="63"/>
      <c r="D24" s="69" t="s">
        <v>96</v>
      </c>
      <c r="E24" s="64" t="s">
        <v>98</v>
      </c>
      <c r="F24" s="63">
        <v>2004</v>
      </c>
      <c r="G24" s="65">
        <f t="shared" si="2"/>
        <v>20000</v>
      </c>
      <c r="H24" s="70"/>
      <c r="I24" s="71">
        <v>20000</v>
      </c>
      <c r="J24" s="71"/>
      <c r="K24" s="72"/>
      <c r="L24" s="72"/>
      <c r="M24" s="129"/>
      <c r="N24" s="72"/>
      <c r="O24" s="72"/>
      <c r="P24" s="72"/>
      <c r="Q24" s="68"/>
    </row>
    <row r="25" spans="1:17" ht="13.5" customHeight="1">
      <c r="A25" s="53"/>
      <c r="B25" s="121">
        <v>700</v>
      </c>
      <c r="C25" s="121"/>
      <c r="D25" s="124" t="s">
        <v>117</v>
      </c>
      <c r="E25" s="125"/>
      <c r="F25" s="121"/>
      <c r="G25" s="119">
        <f t="shared" si="2"/>
        <v>16895</v>
      </c>
      <c r="H25" s="156"/>
      <c r="I25" s="157">
        <f>SUM(I26)</f>
        <v>16895</v>
      </c>
      <c r="J25" s="75"/>
      <c r="K25" s="76"/>
      <c r="L25" s="76"/>
      <c r="M25" s="130"/>
      <c r="N25" s="76"/>
      <c r="O25" s="76"/>
      <c r="P25" s="76"/>
      <c r="Q25" s="77"/>
    </row>
    <row r="26" spans="1:17" ht="13.5" customHeight="1">
      <c r="A26" s="80"/>
      <c r="B26" s="55"/>
      <c r="C26" s="160">
        <v>70005</v>
      </c>
      <c r="D26" s="158" t="s">
        <v>119</v>
      </c>
      <c r="E26" s="159"/>
      <c r="F26" s="160"/>
      <c r="G26" s="178">
        <f t="shared" si="2"/>
        <v>16895</v>
      </c>
      <c r="H26" s="161"/>
      <c r="I26" s="162">
        <f>SUM(I27)</f>
        <v>16895</v>
      </c>
      <c r="J26" s="75"/>
      <c r="K26" s="76"/>
      <c r="L26" s="76"/>
      <c r="M26" s="130"/>
      <c r="N26" s="76"/>
      <c r="O26" s="76"/>
      <c r="P26" s="76"/>
      <c r="Q26" s="77"/>
    </row>
    <row r="27" spans="1:17" ht="31.5">
      <c r="A27" s="86">
        <v>14</v>
      </c>
      <c r="B27" s="78"/>
      <c r="C27" s="55"/>
      <c r="D27" s="73" t="s">
        <v>190</v>
      </c>
      <c r="E27" s="63" t="s">
        <v>88</v>
      </c>
      <c r="F27" s="54">
        <v>2004</v>
      </c>
      <c r="G27" s="65">
        <f t="shared" si="2"/>
        <v>16895</v>
      </c>
      <c r="H27" s="74"/>
      <c r="I27" s="75">
        <v>16895</v>
      </c>
      <c r="J27" s="75"/>
      <c r="K27" s="76"/>
      <c r="L27" s="76"/>
      <c r="M27" s="130"/>
      <c r="N27" s="76"/>
      <c r="O27" s="76"/>
      <c r="P27" s="76"/>
      <c r="Q27" s="77"/>
    </row>
    <row r="28" spans="1:17" ht="12" customHeight="1">
      <c r="A28" s="53"/>
      <c r="B28" s="121">
        <v>750</v>
      </c>
      <c r="C28" s="120"/>
      <c r="D28" s="124" t="s">
        <v>126</v>
      </c>
      <c r="E28" s="125"/>
      <c r="F28" s="121"/>
      <c r="G28" s="126">
        <f>SUM(G29:G30)</f>
        <v>132127</v>
      </c>
      <c r="H28" s="126">
        <f aca="true" t="shared" si="3" ref="H28:N28">SUM(H29:H30)</f>
        <v>0</v>
      </c>
      <c r="I28" s="126">
        <f t="shared" si="3"/>
        <v>132127</v>
      </c>
      <c r="J28" s="126"/>
      <c r="K28" s="79">
        <f t="shared" si="3"/>
        <v>0</v>
      </c>
      <c r="L28" s="79">
        <f t="shared" si="3"/>
        <v>0</v>
      </c>
      <c r="M28" s="79">
        <f t="shared" si="3"/>
        <v>0</v>
      </c>
      <c r="N28" s="79">
        <f t="shared" si="3"/>
        <v>0</v>
      </c>
      <c r="O28" s="76"/>
      <c r="P28" s="76"/>
      <c r="Q28" s="77"/>
    </row>
    <row r="29" spans="1:17" ht="12" customHeight="1">
      <c r="A29" s="53">
        <v>15</v>
      </c>
      <c r="B29" s="55"/>
      <c r="C29" s="54">
        <v>75020</v>
      </c>
      <c r="D29" s="73" t="s">
        <v>99</v>
      </c>
      <c r="E29" s="365" t="s">
        <v>88</v>
      </c>
      <c r="F29" s="54">
        <v>2004</v>
      </c>
      <c r="G29" s="79">
        <f t="shared" si="2"/>
        <v>132127</v>
      </c>
      <c r="H29" s="74"/>
      <c r="I29" s="75">
        <f>SUM(I31:I33)</f>
        <v>132127</v>
      </c>
      <c r="J29" s="75"/>
      <c r="K29" s="76"/>
      <c r="L29" s="76"/>
      <c r="M29" s="130"/>
      <c r="N29" s="76"/>
      <c r="O29" s="76"/>
      <c r="P29" s="76"/>
      <c r="Q29" s="77"/>
    </row>
    <row r="30" spans="1:17" ht="10.5" customHeight="1">
      <c r="A30" s="80"/>
      <c r="B30" s="55"/>
      <c r="C30" s="55"/>
      <c r="D30" s="87" t="s">
        <v>149</v>
      </c>
      <c r="E30" s="366"/>
      <c r="F30" s="55"/>
      <c r="G30" s="81"/>
      <c r="H30" s="82"/>
      <c r="I30" s="83"/>
      <c r="J30" s="83"/>
      <c r="K30" s="84"/>
      <c r="L30" s="84"/>
      <c r="M30" s="131"/>
      <c r="N30" s="84"/>
      <c r="O30" s="84"/>
      <c r="P30" s="84"/>
      <c r="Q30" s="85"/>
    </row>
    <row r="31" spans="1:17" ht="12.75" customHeight="1">
      <c r="A31" s="80"/>
      <c r="B31" s="55"/>
      <c r="C31" s="55"/>
      <c r="D31" s="367" t="s">
        <v>175</v>
      </c>
      <c r="E31" s="366"/>
      <c r="F31" s="55"/>
      <c r="G31" s="81"/>
      <c r="H31" s="82"/>
      <c r="I31" s="83">
        <v>105000</v>
      </c>
      <c r="J31" s="83"/>
      <c r="K31" s="84"/>
      <c r="L31" s="84"/>
      <c r="M31" s="131"/>
      <c r="N31" s="84"/>
      <c r="O31" s="84"/>
      <c r="P31" s="84"/>
      <c r="Q31" s="85"/>
    </row>
    <row r="32" spans="1:17" ht="18.75" customHeight="1">
      <c r="A32" s="80"/>
      <c r="B32" s="55"/>
      <c r="C32" s="55"/>
      <c r="D32" s="367"/>
      <c r="E32" s="366"/>
      <c r="F32" s="55"/>
      <c r="G32" s="81"/>
      <c r="H32" s="82"/>
      <c r="I32" s="83"/>
      <c r="J32" s="83"/>
      <c r="K32" s="84"/>
      <c r="L32" s="84"/>
      <c r="M32" s="131"/>
      <c r="N32" s="84"/>
      <c r="O32" s="84"/>
      <c r="P32" s="84"/>
      <c r="Q32" s="85"/>
    </row>
    <row r="33" spans="1:17" ht="21" customHeight="1">
      <c r="A33" s="80"/>
      <c r="B33" s="55"/>
      <c r="C33" s="55"/>
      <c r="D33" s="87" t="s">
        <v>176</v>
      </c>
      <c r="E33" s="55"/>
      <c r="F33" s="55"/>
      <c r="G33" s="81"/>
      <c r="H33" s="83"/>
      <c r="I33" s="83">
        <v>27127</v>
      </c>
      <c r="J33" s="83"/>
      <c r="K33" s="84"/>
      <c r="L33" s="84"/>
      <c r="M33" s="131"/>
      <c r="N33" s="84"/>
      <c r="O33" s="84"/>
      <c r="P33" s="84"/>
      <c r="Q33" s="85"/>
    </row>
    <row r="34" spans="1:17" ht="21" customHeight="1">
      <c r="A34" s="62"/>
      <c r="B34" s="121">
        <v>754</v>
      </c>
      <c r="C34" s="120"/>
      <c r="D34" s="123" t="s">
        <v>155</v>
      </c>
      <c r="E34" s="120"/>
      <c r="F34" s="120"/>
      <c r="G34" s="119">
        <f>SUM(G35)</f>
        <v>530000</v>
      </c>
      <c r="H34" s="119">
        <f aca="true" t="shared" si="4" ref="H34:N34">SUM(H35)</f>
        <v>0</v>
      </c>
      <c r="I34" s="119">
        <f t="shared" si="4"/>
        <v>230000</v>
      </c>
      <c r="J34" s="119">
        <f t="shared" si="4"/>
        <v>300000</v>
      </c>
      <c r="K34" s="119">
        <f t="shared" si="4"/>
        <v>0</v>
      </c>
      <c r="L34" s="119">
        <f t="shared" si="4"/>
        <v>0</v>
      </c>
      <c r="M34" s="119">
        <f t="shared" si="4"/>
        <v>0</v>
      </c>
      <c r="N34" s="119">
        <f t="shared" si="4"/>
        <v>0</v>
      </c>
      <c r="O34" s="72"/>
      <c r="P34" s="72"/>
      <c r="Q34" s="68"/>
    </row>
    <row r="35" spans="1:17" ht="27" customHeight="1">
      <c r="A35" s="62">
        <v>16</v>
      </c>
      <c r="B35" s="78"/>
      <c r="C35" s="63">
        <v>75411</v>
      </c>
      <c r="D35" s="69" t="s">
        <v>172</v>
      </c>
      <c r="E35" s="63" t="s">
        <v>100</v>
      </c>
      <c r="F35" s="63">
        <v>2004</v>
      </c>
      <c r="G35" s="65">
        <f>SUM(I35:Q35)</f>
        <v>530000</v>
      </c>
      <c r="H35" s="70"/>
      <c r="I35" s="71">
        <v>230000</v>
      </c>
      <c r="J35" s="71">
        <v>300000</v>
      </c>
      <c r="K35" s="72"/>
      <c r="L35" s="72"/>
      <c r="M35" s="129"/>
      <c r="N35" s="72"/>
      <c r="O35" s="72"/>
      <c r="P35" s="72"/>
      <c r="Q35" s="68"/>
    </row>
    <row r="36" spans="1:17" ht="12" customHeight="1">
      <c r="A36" s="62"/>
      <c r="B36" s="121">
        <v>801</v>
      </c>
      <c r="C36" s="120"/>
      <c r="D36" s="123" t="s">
        <v>57</v>
      </c>
      <c r="E36" s="120"/>
      <c r="F36" s="120"/>
      <c r="G36" s="119">
        <f>SUM(G37)</f>
        <v>2375942</v>
      </c>
      <c r="H36" s="119">
        <f aca="true" t="shared" si="5" ref="H36:Q36">SUM(H37)</f>
        <v>197054</v>
      </c>
      <c r="I36" s="119">
        <f t="shared" si="5"/>
        <v>562296</v>
      </c>
      <c r="J36" s="119">
        <f t="shared" si="5"/>
        <v>480418</v>
      </c>
      <c r="K36" s="119">
        <f t="shared" si="5"/>
        <v>250000</v>
      </c>
      <c r="L36" s="119">
        <f t="shared" si="5"/>
        <v>0</v>
      </c>
      <c r="M36" s="119">
        <f t="shared" si="5"/>
        <v>686174</v>
      </c>
      <c r="N36" s="119">
        <f t="shared" si="5"/>
        <v>0</v>
      </c>
      <c r="O36" s="119">
        <f t="shared" si="5"/>
        <v>200000</v>
      </c>
      <c r="P36" s="119">
        <f t="shared" si="5"/>
        <v>0</v>
      </c>
      <c r="Q36" s="119">
        <f t="shared" si="5"/>
        <v>0</v>
      </c>
    </row>
    <row r="37" spans="1:17" ht="32.25" customHeight="1">
      <c r="A37" s="368">
        <v>17</v>
      </c>
      <c r="B37" s="366"/>
      <c r="C37" s="371">
        <v>80120</v>
      </c>
      <c r="D37" s="69" t="s">
        <v>101</v>
      </c>
      <c r="E37" s="63" t="s">
        <v>88</v>
      </c>
      <c r="F37" s="63" t="s">
        <v>102</v>
      </c>
      <c r="G37" s="65">
        <f>SUM(H37:P37)</f>
        <v>2375942</v>
      </c>
      <c r="H37" s="70">
        <v>197054</v>
      </c>
      <c r="I37" s="100">
        <v>562296</v>
      </c>
      <c r="J37" s="100">
        <v>480418</v>
      </c>
      <c r="K37" s="71">
        <v>250000</v>
      </c>
      <c r="L37" s="71"/>
      <c r="M37" s="129">
        <v>686174</v>
      </c>
      <c r="N37" s="71"/>
      <c r="O37" s="71">
        <v>200000</v>
      </c>
      <c r="P37" s="71"/>
      <c r="Q37" s="101"/>
    </row>
    <row r="38" spans="1:17" ht="10.5">
      <c r="A38" s="369"/>
      <c r="B38" s="366"/>
      <c r="C38" s="365"/>
      <c r="D38" s="73" t="s">
        <v>103</v>
      </c>
      <c r="E38" s="134"/>
      <c r="F38" s="54"/>
      <c r="G38" s="79">
        <v>2217625</v>
      </c>
      <c r="H38" s="74"/>
      <c r="I38" s="90"/>
      <c r="J38" s="90"/>
      <c r="K38" s="75"/>
      <c r="L38" s="75"/>
      <c r="M38" s="130"/>
      <c r="N38" s="75"/>
      <c r="O38" s="75"/>
      <c r="P38" s="75"/>
      <c r="Q38" s="91"/>
    </row>
    <row r="39" spans="1:17" ht="10.5">
      <c r="A39" s="80"/>
      <c r="B39" s="55"/>
      <c r="C39" s="55"/>
      <c r="D39" s="367" t="s">
        <v>104</v>
      </c>
      <c r="E39" s="94"/>
      <c r="F39" s="98"/>
      <c r="G39" s="95">
        <v>158317</v>
      </c>
      <c r="H39" s="82"/>
      <c r="I39" s="92"/>
      <c r="J39" s="92"/>
      <c r="K39" s="83"/>
      <c r="L39" s="83"/>
      <c r="M39" s="131"/>
      <c r="N39" s="83"/>
      <c r="O39" s="83"/>
      <c r="P39" s="83"/>
      <c r="Q39" s="93"/>
    </row>
    <row r="40" spans="1:17" ht="10.5">
      <c r="A40" s="86"/>
      <c r="B40" s="55"/>
      <c r="C40" s="78"/>
      <c r="D40" s="376"/>
      <c r="E40" s="99"/>
      <c r="F40" s="99"/>
      <c r="G40" s="99"/>
      <c r="H40" s="88"/>
      <c r="I40" s="96"/>
      <c r="J40" s="96"/>
      <c r="K40" s="89"/>
      <c r="L40" s="89"/>
      <c r="M40" s="132"/>
      <c r="N40" s="89"/>
      <c r="O40" s="89"/>
      <c r="P40" s="89"/>
      <c r="Q40" s="97"/>
    </row>
    <row r="41" spans="1:17" ht="12" customHeight="1">
      <c r="A41" s="62"/>
      <c r="B41" s="121">
        <v>851</v>
      </c>
      <c r="C41" s="63"/>
      <c r="D41" s="123" t="s">
        <v>177</v>
      </c>
      <c r="E41" s="140"/>
      <c r="F41" s="140"/>
      <c r="G41" s="141">
        <f aca="true" t="shared" si="6" ref="G41:Q41">SUM(G42+G45+G46)</f>
        <v>5135374</v>
      </c>
      <c r="H41" s="141">
        <f t="shared" si="6"/>
        <v>335900</v>
      </c>
      <c r="I41" s="141">
        <f t="shared" si="6"/>
        <v>357000</v>
      </c>
      <c r="J41" s="141">
        <f t="shared" si="6"/>
        <v>662100</v>
      </c>
      <c r="K41" s="141">
        <f t="shared" si="6"/>
        <v>0</v>
      </c>
      <c r="L41" s="141">
        <f t="shared" si="6"/>
        <v>0</v>
      </c>
      <c r="M41" s="141">
        <f t="shared" si="6"/>
        <v>707014</v>
      </c>
      <c r="N41" s="141">
        <f t="shared" si="6"/>
        <v>0</v>
      </c>
      <c r="O41" s="141">
        <f t="shared" si="6"/>
        <v>0</v>
      </c>
      <c r="P41" s="141">
        <f t="shared" si="6"/>
        <v>3073360</v>
      </c>
      <c r="Q41" s="167">
        <f t="shared" si="6"/>
        <v>0</v>
      </c>
    </row>
    <row r="42" spans="1:17" ht="19.5" customHeight="1">
      <c r="A42" s="53">
        <v>18</v>
      </c>
      <c r="B42" s="55"/>
      <c r="C42" s="54">
        <v>85111</v>
      </c>
      <c r="D42" s="73" t="s">
        <v>105</v>
      </c>
      <c r="E42" s="54" t="s">
        <v>106</v>
      </c>
      <c r="F42" s="175" t="s">
        <v>180</v>
      </c>
      <c r="G42" s="79">
        <f>SUM(G43:G44)</f>
        <v>2648060</v>
      </c>
      <c r="H42" s="74"/>
      <c r="I42" s="90">
        <f>SUM(I43:I44)</f>
        <v>355000</v>
      </c>
      <c r="J42" s="90"/>
      <c r="K42" s="90">
        <f aca="true" t="shared" si="7" ref="K42:Q42">SUM(K43:K44)</f>
        <v>0</v>
      </c>
      <c r="L42" s="90">
        <f t="shared" si="7"/>
        <v>0</v>
      </c>
      <c r="M42" s="90">
        <f t="shared" si="7"/>
        <v>337015</v>
      </c>
      <c r="N42" s="90">
        <f t="shared" si="7"/>
        <v>0</v>
      </c>
      <c r="O42" s="90">
        <f t="shared" si="7"/>
        <v>0</v>
      </c>
      <c r="P42" s="90">
        <f t="shared" si="7"/>
        <v>1956045</v>
      </c>
      <c r="Q42" s="176">
        <f t="shared" si="7"/>
        <v>0</v>
      </c>
    </row>
    <row r="43" spans="1:17" ht="42" customHeight="1">
      <c r="A43" s="86"/>
      <c r="B43" s="78"/>
      <c r="C43" s="78"/>
      <c r="D43" s="172" t="s">
        <v>178</v>
      </c>
      <c r="E43" s="78"/>
      <c r="F43" s="99"/>
      <c r="G43" s="177">
        <v>2608060</v>
      </c>
      <c r="H43" s="88"/>
      <c r="I43" s="96">
        <v>315000</v>
      </c>
      <c r="J43" s="96"/>
      <c r="K43" s="89"/>
      <c r="L43" s="89"/>
      <c r="M43" s="132">
        <v>337015</v>
      </c>
      <c r="N43" s="89"/>
      <c r="O43" s="89"/>
      <c r="P43" s="89">
        <v>1956045</v>
      </c>
      <c r="Q43" s="97"/>
    </row>
    <row r="44" spans="1:17" ht="11.25" customHeight="1">
      <c r="A44" s="62"/>
      <c r="B44" s="63"/>
      <c r="C44" s="63"/>
      <c r="D44" s="69" t="s">
        <v>107</v>
      </c>
      <c r="E44" s="63"/>
      <c r="F44" s="140"/>
      <c r="G44" s="65">
        <v>40000</v>
      </c>
      <c r="H44" s="70"/>
      <c r="I44" s="100">
        <v>40000</v>
      </c>
      <c r="J44" s="100"/>
      <c r="K44" s="71"/>
      <c r="L44" s="71"/>
      <c r="M44" s="129"/>
      <c r="N44" s="71"/>
      <c r="O44" s="71"/>
      <c r="P44" s="71"/>
      <c r="Q44" s="101"/>
    </row>
    <row r="45" spans="1:17" ht="21" customHeight="1">
      <c r="A45" s="62">
        <v>19</v>
      </c>
      <c r="B45" s="63"/>
      <c r="C45" s="63">
        <v>85111</v>
      </c>
      <c r="D45" s="69" t="s">
        <v>179</v>
      </c>
      <c r="E45" s="63" t="s">
        <v>106</v>
      </c>
      <c r="F45" s="140">
        <v>2005</v>
      </c>
      <c r="G45" s="65">
        <v>1487314</v>
      </c>
      <c r="H45" s="70"/>
      <c r="I45" s="100"/>
      <c r="J45" s="100"/>
      <c r="K45" s="71"/>
      <c r="L45" s="71"/>
      <c r="M45" s="129">
        <v>369999</v>
      </c>
      <c r="N45" s="71"/>
      <c r="O45" s="71"/>
      <c r="P45" s="71">
        <v>1117315</v>
      </c>
      <c r="Q45" s="101"/>
    </row>
    <row r="46" spans="1:17" ht="25.5" customHeight="1">
      <c r="A46" s="62">
        <v>20</v>
      </c>
      <c r="B46" s="63"/>
      <c r="C46" s="63">
        <v>85141</v>
      </c>
      <c r="D46" s="69" t="s">
        <v>108</v>
      </c>
      <c r="E46" s="63" t="s">
        <v>106</v>
      </c>
      <c r="F46" s="63" t="s">
        <v>109</v>
      </c>
      <c r="G46" s="65">
        <v>1000000</v>
      </c>
      <c r="H46" s="70">
        <v>335900</v>
      </c>
      <c r="I46" s="100">
        <v>2000</v>
      </c>
      <c r="J46" s="100">
        <v>662100</v>
      </c>
      <c r="K46" s="71"/>
      <c r="L46" s="71"/>
      <c r="M46" s="129"/>
      <c r="N46" s="71"/>
      <c r="O46" s="71"/>
      <c r="P46" s="71"/>
      <c r="Q46" s="101"/>
    </row>
    <row r="47" spans="1:17" ht="15.75" customHeight="1">
      <c r="A47" s="62"/>
      <c r="B47" s="121">
        <v>852</v>
      </c>
      <c r="C47" s="120"/>
      <c r="D47" s="123" t="s">
        <v>120</v>
      </c>
      <c r="E47" s="120"/>
      <c r="F47" s="120"/>
      <c r="G47" s="126">
        <f>SUM(G48+G49+G50+G51)</f>
        <v>360000</v>
      </c>
      <c r="H47" s="126">
        <f aca="true" t="shared" si="8" ref="H47:Q47">SUM(H48+H49+H50+H51)</f>
        <v>0</v>
      </c>
      <c r="I47" s="126">
        <f t="shared" si="8"/>
        <v>40000</v>
      </c>
      <c r="J47" s="126"/>
      <c r="K47" s="126">
        <f t="shared" si="8"/>
        <v>0</v>
      </c>
      <c r="L47" s="126">
        <f t="shared" si="8"/>
        <v>240000</v>
      </c>
      <c r="M47" s="126">
        <f t="shared" si="8"/>
        <v>0</v>
      </c>
      <c r="N47" s="126">
        <f t="shared" si="8"/>
        <v>0</v>
      </c>
      <c r="O47" s="126">
        <f t="shared" si="8"/>
        <v>0</v>
      </c>
      <c r="P47" s="126">
        <f t="shared" si="8"/>
        <v>0</v>
      </c>
      <c r="Q47" s="143">
        <f t="shared" si="8"/>
        <v>0</v>
      </c>
    </row>
    <row r="48" spans="1:17" ht="25.5" customHeight="1">
      <c r="A48" s="62">
        <v>21</v>
      </c>
      <c r="B48" s="55"/>
      <c r="C48" s="63">
        <v>85201</v>
      </c>
      <c r="D48" s="69" t="s">
        <v>151</v>
      </c>
      <c r="E48" s="63" t="s">
        <v>152</v>
      </c>
      <c r="F48" s="63">
        <v>2004</v>
      </c>
      <c r="G48" s="79">
        <v>2000</v>
      </c>
      <c r="H48" s="70"/>
      <c r="I48" s="100">
        <v>2000</v>
      </c>
      <c r="J48" s="100"/>
      <c r="K48" s="71"/>
      <c r="L48" s="71"/>
      <c r="M48" s="129"/>
      <c r="N48" s="71"/>
      <c r="O48" s="71"/>
      <c r="P48" s="71"/>
      <c r="Q48" s="101"/>
    </row>
    <row r="49" spans="1:17" ht="32.25" customHeight="1">
      <c r="A49" s="62">
        <v>22</v>
      </c>
      <c r="B49" s="55"/>
      <c r="C49" s="63">
        <v>85202</v>
      </c>
      <c r="D49" s="69" t="s">
        <v>110</v>
      </c>
      <c r="E49" s="63" t="s">
        <v>205</v>
      </c>
      <c r="F49" s="63">
        <v>2004</v>
      </c>
      <c r="G49" s="79">
        <v>108000</v>
      </c>
      <c r="H49" s="70"/>
      <c r="I49" s="100">
        <v>28000</v>
      </c>
      <c r="J49" s="100"/>
      <c r="K49" s="71"/>
      <c r="L49" s="71"/>
      <c r="M49" s="129"/>
      <c r="N49" s="71"/>
      <c r="O49" s="71"/>
      <c r="P49" s="71"/>
      <c r="Q49" s="101"/>
    </row>
    <row r="50" spans="1:17" ht="23.25" customHeight="1">
      <c r="A50" s="62">
        <v>23</v>
      </c>
      <c r="B50" s="55"/>
      <c r="C50" s="63">
        <v>85202</v>
      </c>
      <c r="D50" s="69" t="s">
        <v>143</v>
      </c>
      <c r="E50" s="63" t="s">
        <v>144</v>
      </c>
      <c r="F50" s="63">
        <v>2004</v>
      </c>
      <c r="G50" s="65">
        <v>93000</v>
      </c>
      <c r="H50" s="70"/>
      <c r="I50" s="100">
        <v>5000</v>
      </c>
      <c r="J50" s="100"/>
      <c r="K50" s="71"/>
      <c r="L50" s="71">
        <v>88000</v>
      </c>
      <c r="M50" s="129"/>
      <c r="N50" s="71"/>
      <c r="O50" s="71"/>
      <c r="P50" s="71"/>
      <c r="Q50" s="101"/>
    </row>
    <row r="51" spans="1:17" ht="21.75" customHeight="1">
      <c r="A51" s="62">
        <v>24</v>
      </c>
      <c r="B51" s="78"/>
      <c r="C51" s="63">
        <v>85202</v>
      </c>
      <c r="D51" s="69" t="s">
        <v>145</v>
      </c>
      <c r="E51" s="63" t="s">
        <v>146</v>
      </c>
      <c r="F51" s="63">
        <v>2004</v>
      </c>
      <c r="G51" s="65">
        <v>157000</v>
      </c>
      <c r="H51" s="70"/>
      <c r="I51" s="100">
        <v>5000</v>
      </c>
      <c r="J51" s="100"/>
      <c r="K51" s="71"/>
      <c r="L51" s="71">
        <v>152000</v>
      </c>
      <c r="M51" s="129"/>
      <c r="N51" s="71"/>
      <c r="O51" s="71"/>
      <c r="P51" s="71"/>
      <c r="Q51" s="101"/>
    </row>
    <row r="52" spans="1:17" ht="21" customHeight="1">
      <c r="A52" s="62"/>
      <c r="B52" s="121">
        <v>853</v>
      </c>
      <c r="C52" s="120"/>
      <c r="D52" s="123" t="s">
        <v>131</v>
      </c>
      <c r="E52" s="120"/>
      <c r="F52" s="120"/>
      <c r="G52" s="119">
        <f>SUM(G53)</f>
        <v>67383</v>
      </c>
      <c r="H52" s="119">
        <f aca="true" t="shared" si="9" ref="H52:N52">SUM(H53)</f>
        <v>0</v>
      </c>
      <c r="I52" s="119">
        <f t="shared" si="9"/>
        <v>67383</v>
      </c>
      <c r="J52" s="119"/>
      <c r="K52" s="119">
        <f t="shared" si="9"/>
        <v>0</v>
      </c>
      <c r="L52" s="119">
        <f t="shared" si="9"/>
        <v>0</v>
      </c>
      <c r="M52" s="119">
        <f t="shared" si="9"/>
        <v>0</v>
      </c>
      <c r="N52" s="119">
        <f t="shared" si="9"/>
        <v>0</v>
      </c>
      <c r="O52" s="71"/>
      <c r="P52" s="71"/>
      <c r="Q52" s="101"/>
    </row>
    <row r="53" spans="1:17" ht="20.25" customHeight="1">
      <c r="A53" s="62">
        <v>25</v>
      </c>
      <c r="B53" s="78"/>
      <c r="C53" s="63">
        <v>85333</v>
      </c>
      <c r="D53" s="69" t="s">
        <v>153</v>
      </c>
      <c r="E53" s="63" t="s">
        <v>154</v>
      </c>
      <c r="F53" s="63">
        <v>2004</v>
      </c>
      <c r="G53" s="65">
        <v>67383</v>
      </c>
      <c r="H53" s="70"/>
      <c r="I53" s="100">
        <v>67383</v>
      </c>
      <c r="J53" s="100"/>
      <c r="K53" s="71"/>
      <c r="L53" s="71"/>
      <c r="M53" s="129"/>
      <c r="N53" s="71"/>
      <c r="O53" s="71"/>
      <c r="P53" s="71"/>
      <c r="Q53" s="101"/>
    </row>
    <row r="54" spans="1:17" ht="14.25" customHeight="1">
      <c r="A54" s="62"/>
      <c r="B54" s="121">
        <v>854</v>
      </c>
      <c r="C54" s="120"/>
      <c r="D54" s="123" t="s">
        <v>64</v>
      </c>
      <c r="E54" s="120"/>
      <c r="F54" s="120"/>
      <c r="G54" s="119">
        <f>SUM(G55:G55)</f>
        <v>63440</v>
      </c>
      <c r="H54" s="119">
        <f>SUM(H55)</f>
        <v>0</v>
      </c>
      <c r="I54" s="119">
        <f>SUM(I55)</f>
        <v>15860</v>
      </c>
      <c r="J54" s="119"/>
      <c r="K54" s="119">
        <f>SUM(K55)</f>
        <v>0</v>
      </c>
      <c r="L54" s="119">
        <f>SUM(L55)</f>
        <v>0</v>
      </c>
      <c r="M54" s="119">
        <f>SUM(M55:M55)</f>
        <v>0</v>
      </c>
      <c r="N54" s="127"/>
      <c r="O54" s="127">
        <f>SUM(O55:O55)</f>
        <v>0</v>
      </c>
      <c r="P54" s="127">
        <f>SUM(P55:P55)</f>
        <v>0</v>
      </c>
      <c r="Q54" s="101"/>
    </row>
    <row r="55" spans="1:17" ht="30.75" customHeight="1">
      <c r="A55" s="62">
        <v>26</v>
      </c>
      <c r="B55" s="147"/>
      <c r="C55" s="63">
        <v>85403</v>
      </c>
      <c r="D55" s="69" t="s">
        <v>110</v>
      </c>
      <c r="E55" s="63" t="s">
        <v>205</v>
      </c>
      <c r="F55" s="63">
        <v>2004</v>
      </c>
      <c r="G55" s="65">
        <v>63440</v>
      </c>
      <c r="H55" s="70"/>
      <c r="I55" s="100">
        <v>15860</v>
      </c>
      <c r="J55" s="100"/>
      <c r="K55" s="71"/>
      <c r="L55" s="71"/>
      <c r="M55" s="129"/>
      <c r="N55" s="71"/>
      <c r="O55" s="71"/>
      <c r="P55" s="71"/>
      <c r="Q55" s="101"/>
    </row>
    <row r="56" spans="1:17" ht="11.25" thickBot="1">
      <c r="A56" s="323" t="s">
        <v>65</v>
      </c>
      <c r="B56" s="313"/>
      <c r="C56" s="313"/>
      <c r="D56" s="313"/>
      <c r="E56" s="313"/>
      <c r="F56" s="314"/>
      <c r="G56" s="102">
        <f>SUM(G11+G25+G28+G34+G36+G41+G47+G52+G54)</f>
        <v>14774027</v>
      </c>
      <c r="H56" s="102">
        <f aca="true" t="shared" si="10" ref="H56:P56">SUM(H11+H25+H28+H34+H36+H41+H47+H52+H54)</f>
        <v>532954</v>
      </c>
      <c r="I56" s="102">
        <f t="shared" si="10"/>
        <v>2489201</v>
      </c>
      <c r="J56" s="102">
        <f t="shared" si="10"/>
        <v>3205267</v>
      </c>
      <c r="K56" s="102">
        <f t="shared" si="10"/>
        <v>919580</v>
      </c>
      <c r="L56" s="102">
        <f t="shared" si="10"/>
        <v>573000</v>
      </c>
      <c r="M56" s="102">
        <f t="shared" si="10"/>
        <v>1562681</v>
      </c>
      <c r="N56" s="102">
        <f t="shared" si="10"/>
        <v>169492</v>
      </c>
      <c r="O56" s="102">
        <f t="shared" si="10"/>
        <v>425990</v>
      </c>
      <c r="P56" s="102">
        <f t="shared" si="10"/>
        <v>4768282</v>
      </c>
      <c r="Q56" s="142">
        <f>SUM(Q11+Q28+Q34+Q36+Q41+Q47+Q52+Q54)</f>
        <v>0</v>
      </c>
    </row>
    <row r="57" ht="10.5" thickTop="1"/>
    <row r="58" spans="1:8" ht="9.75">
      <c r="A58" s="315" t="s">
        <v>147</v>
      </c>
      <c r="B58" s="315"/>
      <c r="C58" s="315"/>
      <c r="D58" s="315"/>
      <c r="E58" s="315"/>
      <c r="F58" s="138"/>
      <c r="G58" s="138"/>
      <c r="H58" s="138"/>
    </row>
    <row r="59" spans="1:8" ht="9.75">
      <c r="A59" s="315" t="s">
        <v>148</v>
      </c>
      <c r="B59" s="315"/>
      <c r="C59" s="315"/>
      <c r="D59" s="315"/>
      <c r="E59" s="138"/>
      <c r="F59" s="138"/>
      <c r="G59" s="138"/>
      <c r="H59" s="138"/>
    </row>
    <row r="60" spans="1:8" ht="9.75">
      <c r="A60" s="315" t="s">
        <v>174</v>
      </c>
      <c r="B60" s="315"/>
      <c r="C60" s="315"/>
      <c r="D60" s="315"/>
      <c r="E60" s="315"/>
      <c r="F60" s="315"/>
      <c r="G60" s="315"/>
      <c r="H60" s="138"/>
    </row>
    <row r="61" spans="1:8" ht="9.75">
      <c r="A61" s="315" t="s">
        <v>202</v>
      </c>
      <c r="B61" s="315"/>
      <c r="C61" s="315"/>
      <c r="D61" s="315"/>
      <c r="E61" s="315"/>
      <c r="F61" s="315"/>
      <c r="G61" s="315"/>
      <c r="H61" s="138"/>
    </row>
    <row r="62" spans="1:8" ht="9.75">
      <c r="A62" s="139" t="s">
        <v>173</v>
      </c>
      <c r="B62" s="139"/>
      <c r="C62" s="139"/>
      <c r="D62" s="137"/>
      <c r="E62" s="139"/>
      <c r="F62" s="139"/>
      <c r="G62" s="139"/>
      <c r="H62" s="138"/>
    </row>
    <row r="63" spans="1:8" ht="9.75">
      <c r="A63" s="315" t="s">
        <v>206</v>
      </c>
      <c r="B63" s="315"/>
      <c r="C63" s="315"/>
      <c r="D63" s="315"/>
      <c r="E63" s="138"/>
      <c r="F63" s="138"/>
      <c r="G63" s="138"/>
      <c r="H63" s="138"/>
    </row>
    <row r="64" spans="1:8" ht="9.75">
      <c r="A64" s="398" t="s">
        <v>203</v>
      </c>
      <c r="B64" s="398"/>
      <c r="C64" s="398"/>
      <c r="D64" s="398"/>
      <c r="E64" s="398"/>
      <c r="F64" s="138"/>
      <c r="G64" s="138"/>
      <c r="H64" s="138"/>
    </row>
    <row r="65" spans="1:8" ht="9.75">
      <c r="A65" s="315" t="s">
        <v>207</v>
      </c>
      <c r="B65" s="315"/>
      <c r="C65" s="315"/>
      <c r="D65" s="315"/>
      <c r="E65" s="315"/>
      <c r="F65" s="138"/>
      <c r="G65" s="138"/>
      <c r="H65" s="138"/>
    </row>
    <row r="66" spans="1:8" ht="9.75">
      <c r="A66" s="398" t="s">
        <v>208</v>
      </c>
      <c r="B66" s="398"/>
      <c r="C66" s="398"/>
      <c r="D66" s="398"/>
      <c r="E66" s="398"/>
      <c r="F66" s="138"/>
      <c r="G66" s="138"/>
      <c r="H66" s="138"/>
    </row>
    <row r="67" spans="1:8" ht="9.75">
      <c r="A67" s="315" t="s">
        <v>209</v>
      </c>
      <c r="B67" s="315"/>
      <c r="C67" s="315"/>
      <c r="D67" s="315"/>
      <c r="E67" s="315"/>
      <c r="F67" s="138"/>
      <c r="G67" s="138"/>
      <c r="H67" s="138"/>
    </row>
  </sheetData>
  <mergeCells count="39">
    <mergeCell ref="A59:D59"/>
    <mergeCell ref="A66:E66"/>
    <mergeCell ref="A67:E67"/>
    <mergeCell ref="A60:G60"/>
    <mergeCell ref="A61:G61"/>
    <mergeCell ref="A63:D63"/>
    <mergeCell ref="A64:E64"/>
    <mergeCell ref="A65:E65"/>
    <mergeCell ref="M8:P8"/>
    <mergeCell ref="I9:I10"/>
    <mergeCell ref="K9:K10"/>
    <mergeCell ref="L9:L10"/>
    <mergeCell ref="M9:P9"/>
    <mergeCell ref="K1:P1"/>
    <mergeCell ref="E2:I2"/>
    <mergeCell ref="K2:P2"/>
    <mergeCell ref="E3:I3"/>
    <mergeCell ref="K3:P3"/>
    <mergeCell ref="K4:P4"/>
    <mergeCell ref="A5:P5"/>
    <mergeCell ref="A6:A10"/>
    <mergeCell ref="B6:B10"/>
    <mergeCell ref="E4:I4"/>
    <mergeCell ref="I6:Q7"/>
    <mergeCell ref="I8:L8"/>
    <mergeCell ref="F6:F10"/>
    <mergeCell ref="G6:G10"/>
    <mergeCell ref="H6:H10"/>
    <mergeCell ref="C6:C10"/>
    <mergeCell ref="D6:D10"/>
    <mergeCell ref="E6:E10"/>
    <mergeCell ref="D39:D40"/>
    <mergeCell ref="C37:C38"/>
    <mergeCell ref="A56:F56"/>
    <mergeCell ref="A58:E58"/>
    <mergeCell ref="E29:E32"/>
    <mergeCell ref="D31:D32"/>
    <mergeCell ref="A37:A38"/>
    <mergeCell ref="B37:B3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Wyszkowie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INfo</cp:lastModifiedBy>
  <cp:lastPrinted>2005-01-12T13:11:00Z</cp:lastPrinted>
  <dcterms:created xsi:type="dcterms:W3CDTF">2004-06-08T09:19:26Z</dcterms:created>
  <dcterms:modified xsi:type="dcterms:W3CDTF">2005-01-13T08:23:55Z</dcterms:modified>
  <cp:category/>
  <cp:version/>
  <cp:contentType/>
  <cp:contentStatus/>
</cp:coreProperties>
</file>