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1610" windowHeight="6690" activeTab="4"/>
  </bookViews>
  <sheets>
    <sheet name="opis do zał 1" sheetId="1" r:id="rId1"/>
    <sheet name="zał 1" sheetId="2" r:id="rId2"/>
    <sheet name="zał 2" sheetId="3" r:id="rId3"/>
    <sheet name="zał 3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1" sheetId="11" r:id="rId11"/>
    <sheet name="zał 10" sheetId="12" r:id="rId12"/>
  </sheets>
  <definedNames>
    <definedName name="_xlnm.Print_Titles" localSheetId="1">'zał 1'!$7:$8</definedName>
    <definedName name="_xlnm.Print_Titles" localSheetId="2">'zał 2'!$6:$10</definedName>
  </definedNames>
  <calcPr fullCalcOnLoad="1"/>
</workbook>
</file>

<file path=xl/sharedStrings.xml><?xml version="1.0" encoding="utf-8"?>
<sst xmlns="http://schemas.openxmlformats.org/spreadsheetml/2006/main" count="853" uniqueCount="453">
  <si>
    <t>Wpływy z usług</t>
  </si>
  <si>
    <t>0830</t>
  </si>
  <si>
    <t>4260</t>
  </si>
  <si>
    <t>4270</t>
  </si>
  <si>
    <t>Zakup energii</t>
  </si>
  <si>
    <t>Zakup usług remontowych</t>
  </si>
  <si>
    <t>Dział 801</t>
  </si>
  <si>
    <t>Załącznik Nr 5</t>
  </si>
  <si>
    <t>Załącznik 1</t>
  </si>
  <si>
    <t>Rady Powiatu w Wyszkowie</t>
  </si>
  <si>
    <t>Zestawienie zmian w budżecie Powiatu Wyszkowskiego</t>
  </si>
  <si>
    <t>Dz.</t>
  </si>
  <si>
    <t>Rozdz.</t>
  </si>
  <si>
    <t>Par.</t>
  </si>
  <si>
    <t>Treść</t>
  </si>
  <si>
    <t>Dochody</t>
  </si>
  <si>
    <t>Wydatki</t>
  </si>
  <si>
    <t>zwiększenia</t>
  </si>
  <si>
    <t>Różne rozliczenia</t>
  </si>
  <si>
    <t>Oświata i wychowanie</t>
  </si>
  <si>
    <t>4010</t>
  </si>
  <si>
    <t>Wynagrodzenia osobowe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</si>
  <si>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</si>
  <si>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</si>
  <si>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</si>
  <si>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</si>
  <si>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</si>
  <si>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</si>
  <si>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Edukacyjna opieka wychowawcza</t>
  </si>
  <si>
    <t>Ogółem</t>
  </si>
  <si>
    <t>Uzasadnienie</t>
  </si>
  <si>
    <t>600</t>
  </si>
  <si>
    <t>60014</t>
  </si>
  <si>
    <t>Transport i łączność</t>
  </si>
  <si>
    <t>Drogi publiczne powiatowe</t>
  </si>
  <si>
    <t>758</t>
  </si>
  <si>
    <t>75802</t>
  </si>
  <si>
    <t>Uzupełnienie subwencji ogólnej dla jednostek samorządu terytorialnego</t>
  </si>
  <si>
    <t>6050</t>
  </si>
  <si>
    <t>zmniejszenia</t>
  </si>
  <si>
    <t>Wydatki inwestycyjne jednostek budżetowych</t>
  </si>
  <si>
    <t>Środki na dofinansowanie własnych inwestycji powiatów pozyskane z innych źródeł</t>
  </si>
  <si>
    <t>80195</t>
  </si>
  <si>
    <t>Pozostała działalność</t>
  </si>
  <si>
    <t>4300</t>
  </si>
  <si>
    <t>Zakup usług pozostałych</t>
  </si>
  <si>
    <t>85495</t>
  </si>
  <si>
    <t xml:space="preserve">PROGNOZA  DŁUGU POWIATU NA 31 GRUDNIA 2004  R.   I  LATA NASTĘPNE  </t>
  </si>
  <si>
    <t>A</t>
  </si>
  <si>
    <t>PLANOWANE  DOCHODY  POWIATU  OGÓŁEM W LATACH</t>
  </si>
  <si>
    <t>lata następne</t>
  </si>
  <si>
    <t>Rodzaj zadłużenia</t>
  </si>
  <si>
    <t>Data zaciągnięcia kredytu / pożyczki</t>
  </si>
  <si>
    <t>B</t>
  </si>
  <si>
    <t>Kredyty</t>
  </si>
  <si>
    <t>BS Wyszków</t>
  </si>
  <si>
    <t xml:space="preserve">25.10.2001 </t>
  </si>
  <si>
    <t>w tym:300 000</t>
  </si>
  <si>
    <t>II transza</t>
  </si>
  <si>
    <t>w tym:662.100</t>
  </si>
  <si>
    <t>C</t>
  </si>
  <si>
    <t>Pożyczki</t>
  </si>
  <si>
    <t>WFOŚiGW Warszawa</t>
  </si>
  <si>
    <t>25.11.1999</t>
  </si>
  <si>
    <t>w tym: 328 361</t>
  </si>
  <si>
    <t>D</t>
  </si>
  <si>
    <t>Ogółem spłata/wykupkapitału</t>
  </si>
  <si>
    <t>E</t>
  </si>
  <si>
    <t>Wymagalne zobowiązania z tytułu:udzielonych poręczeń dla SP ZZOZ Wyszków</t>
  </si>
  <si>
    <t>F</t>
  </si>
  <si>
    <t>Obsługa odsetek/dyskonta</t>
  </si>
  <si>
    <t>Wypłaty z tyt. poręczeń</t>
  </si>
  <si>
    <t>G</t>
  </si>
  <si>
    <t>Razem spłata/wykup+obsługa długu D+F</t>
  </si>
  <si>
    <t>H</t>
  </si>
  <si>
    <t>Wskaźnik G/A % (art. 113 ustawy o fin. publ. maks. 15  %)</t>
  </si>
  <si>
    <t>I</t>
  </si>
  <si>
    <t>Całkowite zadłużeniePowiatu na koniec roku budżetowego</t>
  </si>
  <si>
    <t>J</t>
  </si>
  <si>
    <t>Wskaźnik I/A % ( art. 114 ustawy o fin. publ.maks. 60 %)</t>
  </si>
  <si>
    <t>DZ.00 - PRZYCHODY I ROZCHODY ZWIĄZANE Z FINANSOWANIEM NIEDOBORU I</t>
  </si>
  <si>
    <t>ROZDYSPONOWANIEM NADWYŻKI BUDŻETOWEJ ORAZ Z PRYWATYZACJĄ MAJĄTKU</t>
  </si>
  <si>
    <t>JEDNOSTEK SAMORZĄDU TERYTORIALNEGO</t>
  </si>
  <si>
    <t>Lp.</t>
  </si>
  <si>
    <t>Klasyfikacja przychodów i rozchodów</t>
  </si>
  <si>
    <t>Kwota</t>
  </si>
  <si>
    <t>1.</t>
  </si>
  <si>
    <t>Planowane dochody</t>
  </si>
  <si>
    <t>2.</t>
  </si>
  <si>
    <t>Planowane wydatki</t>
  </si>
  <si>
    <t>3.</t>
  </si>
  <si>
    <t>Wynik</t>
  </si>
  <si>
    <t>różnica 1+2  (+)</t>
  </si>
  <si>
    <t>lub między 2 i 1 (-)</t>
  </si>
  <si>
    <t>4.</t>
  </si>
  <si>
    <t>Finansowanie (I - II)</t>
  </si>
  <si>
    <t>I.</t>
  </si>
  <si>
    <t>Źródła sfinansowania deficytu</t>
  </si>
  <si>
    <t>Sprzedaż papierów wartościowych (+)</t>
  </si>
  <si>
    <t>Kredyty zaciągane w bankach krajowych (+)</t>
  </si>
  <si>
    <t>Pożyczki (+)</t>
  </si>
  <si>
    <t>Prywatyzacja majątku (+)</t>
  </si>
  <si>
    <t>5.</t>
  </si>
  <si>
    <t>Nadwyżka budzetu z lat ubiegłych (+)</t>
  </si>
  <si>
    <t>6.</t>
  </si>
  <si>
    <t>Wolne środki wynikające z rozliczeń kredytów i pożyczek z lat ubiegłych</t>
  </si>
  <si>
    <t>II.</t>
  </si>
  <si>
    <t>Przeznaczenie nadwyżki budzetowej</t>
  </si>
  <si>
    <t>Wykup papierów wartościowych  (-)</t>
  </si>
  <si>
    <t>Spłata kredytu (-)</t>
  </si>
  <si>
    <t>§ 992</t>
  </si>
  <si>
    <t>Spłata pożyczki (-)</t>
  </si>
  <si>
    <t>III.</t>
  </si>
  <si>
    <t>Udzielone pożyczki (-)</t>
  </si>
  <si>
    <t xml:space="preserve">                                                                                                                                                                                          do Uchwały Nr </t>
  </si>
  <si>
    <t xml:space="preserve">                                                                                                                                                                                          Rady Powiatu w Wyszkowie</t>
  </si>
  <si>
    <t xml:space="preserve">                                                                                                                                                                                          z dnia  </t>
  </si>
  <si>
    <t xml:space="preserve"> WYDATKI INWESTYCYJNE W ROKU BUDŻETOWYM 2004 ORAZ NA PROGRAMY WIELOLETNIE</t>
  </si>
  <si>
    <t>Nazwa Programu inwestycyjnego</t>
  </si>
  <si>
    <t>Jednostka organizacyjna realizująca program lub koordynująca wykonanie programu</t>
  </si>
  <si>
    <t>Okres realizacji programu</t>
  </si>
  <si>
    <t>Lączne nakłady inwestycyjne</t>
  </si>
  <si>
    <t>Nakłady inwest. poniesione w latach ubiegłych</t>
  </si>
  <si>
    <t>Wysokość wydatków w latach</t>
  </si>
  <si>
    <t>środki własne</t>
  </si>
  <si>
    <t xml:space="preserve">Inne środki </t>
  </si>
  <si>
    <t xml:space="preserve">środki </t>
  </si>
  <si>
    <t>Odnowy nawierzchni i modernizacje  dróg - zobowiązania z roku 2003</t>
  </si>
  <si>
    <t>Starostwo Powiatowe w Wyszkowie</t>
  </si>
  <si>
    <t>Odnowy nawierzchni bitumicznych dróg powiatowych</t>
  </si>
  <si>
    <t>Przebudowa drogi Nr 28534 Kamieńczyk - Puste Łąki   na długości 2,05 km w miejscowości Puste Łąki, Loretto. Program SAPARD.</t>
  </si>
  <si>
    <t>Modernizacja drogi Nr 28536 Wyszków - Długosiodło na długości 2,21 km w miejscowości Sieczychy.   Program SAPARD.</t>
  </si>
  <si>
    <t>Modernizacja drogi Nr 28548 Wola Mystkowska - Kozłowo</t>
  </si>
  <si>
    <t>Modernizacja drogi Nr 28552 Olszanka - Kręgi</t>
  </si>
  <si>
    <t>Modernizacja drogi 28548 Wyszków Somianka</t>
  </si>
  <si>
    <t>Modernizacja drogi Nr 28555 Niegów - Młynarze</t>
  </si>
  <si>
    <t>Budowa chodników</t>
  </si>
  <si>
    <t>Gmina Brańszczyk</t>
  </si>
  <si>
    <t>Gmina Długosiodło</t>
  </si>
  <si>
    <t>Gmina Rząśnik</t>
  </si>
  <si>
    <t>Gmina Somianka</t>
  </si>
  <si>
    <t>Gmina Zabrodzie</t>
  </si>
  <si>
    <t>Zakupy inwestycyjne:</t>
  </si>
  <si>
    <t>Komenda Powiatowa PSP w Wyszkowie</t>
  </si>
  <si>
    <t>Budowa hali sportowej z zapleczem socjalnym i łącznikiem administracyjnym przyI LO w Wyszkowie</t>
  </si>
  <si>
    <t>2003 - 2005</t>
  </si>
  <si>
    <t>w tym:  koszt robót budowlanych</t>
  </si>
  <si>
    <t>dokumentacja, nadzór inwestorski i autorski, urządzenia sportowe</t>
  </si>
  <si>
    <t>Zakup specjalistycznego sprzętu medycznego w tym:</t>
  </si>
  <si>
    <t>SPZZOZ w Wyszkowie</t>
  </si>
  <si>
    <t>zakup stołu operacyjnego</t>
  </si>
  <si>
    <t>I etap budowy SOR wraz z drogami dojazdowymi i kanalizacją odwadniającą</t>
  </si>
  <si>
    <t>2003    -     2004</t>
  </si>
  <si>
    <t>Współfinansowanie zakupu samochodu ze środków PFRON - udział własny</t>
  </si>
  <si>
    <t>DPS Brańszczyk</t>
  </si>
  <si>
    <t>SOSW w Wyszkowie</t>
  </si>
  <si>
    <t>Załącznik Nr 3</t>
  </si>
  <si>
    <t>Załącznik Nr 4</t>
  </si>
  <si>
    <t>§ 952</t>
  </si>
  <si>
    <t>§ 957</t>
  </si>
  <si>
    <t>Zestawienie zmian w planie finansowym na 2004 r.</t>
  </si>
  <si>
    <t>Poz.</t>
  </si>
  <si>
    <t>Wyszczególnienie</t>
  </si>
  <si>
    <t>§</t>
  </si>
  <si>
    <t>zwiększenia (+)</t>
  </si>
  <si>
    <t>zmniejszenia (-)</t>
  </si>
  <si>
    <t>Plan po zmianie na 2004 r.</t>
  </si>
  <si>
    <t>Stan środków pieniężnych na początek roku</t>
  </si>
  <si>
    <t>Przychody</t>
  </si>
  <si>
    <t>2.1</t>
  </si>
  <si>
    <t>Pozostałe odsetki</t>
  </si>
  <si>
    <t>0920</t>
  </si>
  <si>
    <t>2.2</t>
  </si>
  <si>
    <t>Otrzymane spadki zapisy i darowizny</t>
  </si>
  <si>
    <t>0960</t>
  </si>
  <si>
    <t>2.3</t>
  </si>
  <si>
    <t>Wydatki ogółem</t>
  </si>
  <si>
    <t>3.1</t>
  </si>
  <si>
    <t>3.2</t>
  </si>
  <si>
    <t>3.3</t>
  </si>
  <si>
    <t>3.4</t>
  </si>
  <si>
    <t>3.5</t>
  </si>
  <si>
    <t>3.6</t>
  </si>
  <si>
    <t>Podróże służbowe krajowe</t>
  </si>
  <si>
    <t>4410</t>
  </si>
  <si>
    <t>Stan środków pieniężnych na koniec roku (poz. 1+2-3)</t>
  </si>
  <si>
    <t>4220</t>
  </si>
  <si>
    <t>Zakup środków żywności</t>
  </si>
  <si>
    <t>Różne opłaty i składki</t>
  </si>
  <si>
    <t>3.7</t>
  </si>
  <si>
    <t>700</t>
  </si>
  <si>
    <t>Gospodarka mieszkaniowa</t>
  </si>
  <si>
    <t>70005</t>
  </si>
  <si>
    <t>Gospodarka gruntami i nieruchomościami</t>
  </si>
  <si>
    <t>80120</t>
  </si>
  <si>
    <t>Licea ogólnokształcące</t>
  </si>
  <si>
    <t>Pomoc społeczna</t>
  </si>
  <si>
    <t>85202</t>
  </si>
  <si>
    <t>Domy pomocy społecznej</t>
  </si>
  <si>
    <t>6230</t>
  </si>
  <si>
    <t>756</t>
  </si>
  <si>
    <t>Dochody od osób prawnych, od osób fizycznych i od innych jednostek nieposiadających osobowości prawnej oraz wydatki związane z ich poborem</t>
  </si>
  <si>
    <t>75622</t>
  </si>
  <si>
    <t>Udziały powiatów w podatkach stanowiących dochód budżetu państwa</t>
  </si>
  <si>
    <t>0020</t>
  </si>
  <si>
    <t>Podatek dochodowy od osób prawnych</t>
  </si>
  <si>
    <t>Modernizacja drogi Nr 28533 Knurowiec - Niemiry - Brańszczyk</t>
  </si>
  <si>
    <t>Dział 852</t>
  </si>
  <si>
    <t>Wydatki i dotacje inwestycyjne ze środków specjalnych</t>
  </si>
  <si>
    <t>4230</t>
  </si>
  <si>
    <t>Zakup leków i materiałów medycznych</t>
  </si>
  <si>
    <t>Załącznik Nr 6</t>
  </si>
  <si>
    <t>Zadłużenie na dzień 31.12.2004 r.</t>
  </si>
  <si>
    <t>Bank Pocztowy S.A O/Warszawa</t>
  </si>
  <si>
    <t>Kwota zaciągniętego kredytu / pożyczki</t>
  </si>
  <si>
    <t>Kredytodawca Pożyczkodaw-ca</t>
  </si>
  <si>
    <t>środka specjalnego  przy Internacie I LO  w Wyszkowie</t>
  </si>
  <si>
    <t>Dział 854</t>
  </si>
  <si>
    <t>Rozdział 85410</t>
  </si>
  <si>
    <t>Zmian dokonuje się na wniosek kierownika jednostki. Zwiększone środki pochodzą ze sprzedaży posiłków w stołówce szkolnej oraz z darowizn od uczniów Internatu .Środki przeznacza się na zakup żywności do stołówki, materiały (środki czystości, materiały do remontów itp.) oraz zapłatę za gaz.</t>
  </si>
  <si>
    <t>środka specjalnego  przy Komendzie Powiatowej PSP w Wyszkowie</t>
  </si>
  <si>
    <t>Dział 754</t>
  </si>
  <si>
    <t>Rozdział 75411</t>
  </si>
  <si>
    <t>Zmian dokonuje się na wniosek kierownika jednostki. Zwiększone środki pochodzą z darowizny przekazanej przez Polkomtel S.A. Z siedzibą w Warszawie z przeznaczeniem na wyposażenie i utrzymanie Komendy.</t>
  </si>
  <si>
    <t>Plan finansowy na 2004 r.</t>
  </si>
  <si>
    <t>środka specjalnego utworzonego z mocy ustawy przy Powiatowym Centrum Pomocy Rodzinie  w Wyszkowie</t>
  </si>
  <si>
    <t>Rozdział 85218</t>
  </si>
  <si>
    <t>Przychodami środka specjalnego są darowizny pieniężne m.in. z balu charytatywnego z przeznaczeniem na zakup sprzętu i wyposażenia.</t>
  </si>
  <si>
    <t>środka specjalnego  przy Zespole Szkół Nr 2  w Wyszkowie</t>
  </si>
  <si>
    <t>Rozdział 80130</t>
  </si>
  <si>
    <t>Wpływy z różnych opłat</t>
  </si>
  <si>
    <t>0690</t>
  </si>
  <si>
    <t xml:space="preserve">Zmian dokonuje się na wniosek kierownika jednostki. </t>
  </si>
  <si>
    <t>Wpływy z różnych dopłat</t>
  </si>
  <si>
    <t>0750</t>
  </si>
  <si>
    <t>Dochody z najmu i dzierżawy składników majątkowych</t>
  </si>
  <si>
    <t>750</t>
  </si>
  <si>
    <t>Administracja publiczna</t>
  </si>
  <si>
    <t>75020</t>
  </si>
  <si>
    <t>Starostwa powiatowe</t>
  </si>
  <si>
    <t>0570</t>
  </si>
  <si>
    <t>0590</t>
  </si>
  <si>
    <t>Grzywny, mandaty i inne kary pieniężne</t>
  </si>
  <si>
    <t>Wpływy z opłat za koncesje i licencje</t>
  </si>
  <si>
    <t>80197</t>
  </si>
  <si>
    <t>Gospodarstwa pomocnicze</t>
  </si>
  <si>
    <t>2380</t>
  </si>
  <si>
    <t>Wpływy do budżetu nadwyżki środków obrotowych zakładu budżetowego oraz z części zysku gospodarstwa pomocniczego</t>
  </si>
  <si>
    <t>85201</t>
  </si>
  <si>
    <t>Placówki opiekuńczo wychowawcze</t>
  </si>
  <si>
    <t>0970</t>
  </si>
  <si>
    <t>Wpływy z różnych dochodów</t>
  </si>
  <si>
    <t>Pozostałe zadania w zakresie polityki społecznej</t>
  </si>
  <si>
    <t>85218</t>
  </si>
  <si>
    <t>Powiatowe centra pomocy rodzinie</t>
  </si>
  <si>
    <t>85333</t>
  </si>
  <si>
    <t>Powiatowe urzędy pracy</t>
  </si>
  <si>
    <t>Wydatki inwestycyjne</t>
  </si>
  <si>
    <t>3020</t>
  </si>
  <si>
    <t>75801</t>
  </si>
  <si>
    <t>Część oświatowa subwencji ogólnej dla jednostek samorządu terytorialnego</t>
  </si>
  <si>
    <t>2920</t>
  </si>
  <si>
    <t>Subwencje ogólne z budżetu państwa</t>
  </si>
  <si>
    <t>2760</t>
  </si>
  <si>
    <t>Środki na uzupełnienie dochodów powiatów</t>
  </si>
  <si>
    <t>2130</t>
  </si>
  <si>
    <t>Dotacje celowe otrzymane z budżetu państwa na realizację bieżących zadań własnych powiatu</t>
  </si>
  <si>
    <t>2580</t>
  </si>
  <si>
    <t>2440</t>
  </si>
  <si>
    <t>Dotacje otrzymane z funduszy celowych na realizację zadań bieżących jednostek sektora finansów publicznych</t>
  </si>
  <si>
    <t>6290</t>
  </si>
  <si>
    <t>6060</t>
  </si>
  <si>
    <t>środki z kontr. wojew.</t>
  </si>
  <si>
    <t>własne Powiatu</t>
  </si>
  <si>
    <t>Gminy Brańszczyk</t>
  </si>
  <si>
    <t>Inne żródła</t>
  </si>
  <si>
    <t>EFRR</t>
  </si>
  <si>
    <t>Modernizacja drogi nr 28544 Leszczydół Stary-Nowiny w m. Leszczydół Pustki - kontrakt wojewódzki dla woj. mazowieckiego</t>
  </si>
  <si>
    <t xml:space="preserve">Dofinansowanie modernizacji budynków w DPS Niegów </t>
  </si>
  <si>
    <t xml:space="preserve">DPS Niegów                           </t>
  </si>
  <si>
    <t>Dofinansowanie modernizacji budynków w  DPS Fiszor</t>
  </si>
  <si>
    <t>DPS Fiszor</t>
  </si>
  <si>
    <t>poz. 3,4 - dofinansowanie ze środków programu SAPARD</t>
  </si>
  <si>
    <t>poz.7 - środki z rezerwy subwencji ogólnej</t>
  </si>
  <si>
    <t>środka specjalnego  przy Zespole Szkół Nr 1  w Wyszkowie</t>
  </si>
  <si>
    <t>Rozdział 85415</t>
  </si>
  <si>
    <t>Stypendia i inne formy pomocy dla uczniów</t>
  </si>
  <si>
    <t>3240</t>
  </si>
  <si>
    <t>Załącznik Nr 10</t>
  </si>
  <si>
    <t>POWIATOWEGO FUNDUSZU GOSPODARKI ZASOBEM GEODEZYJNYM I KARTOGRAFICZNYM</t>
  </si>
  <si>
    <t>Dział 710</t>
  </si>
  <si>
    <t>Rozdział 71030</t>
  </si>
  <si>
    <t>Stan funduszu na początek roku</t>
  </si>
  <si>
    <t>środki pieniężne</t>
  </si>
  <si>
    <t>należności</t>
  </si>
  <si>
    <t>zobowiązania (minus)</t>
  </si>
  <si>
    <t>Przychody własne</t>
  </si>
  <si>
    <t>w tym:</t>
  </si>
  <si>
    <t>wpływy z usług</t>
  </si>
  <si>
    <t>Przelewy redystrybucyjne</t>
  </si>
  <si>
    <t>2960</t>
  </si>
  <si>
    <t>Przekazanie środków na fundusz</t>
  </si>
  <si>
    <t>centralny - 10%</t>
  </si>
  <si>
    <t>wojewódzki -10%</t>
  </si>
  <si>
    <t>Pozostałe wydatki bieżące</t>
  </si>
  <si>
    <t>Stan funduszu na koniec roku (poz. 1+2-3)</t>
  </si>
  <si>
    <t>4.1</t>
  </si>
  <si>
    <t>4.2</t>
  </si>
  <si>
    <t>4.3</t>
  </si>
  <si>
    <t>Plan po zmianie</t>
  </si>
  <si>
    <t>ZESTAWIENIE ZMIAN W PLAN FINANSOWYM NA 2004 r</t>
  </si>
  <si>
    <t>6</t>
  </si>
  <si>
    <t>Dotacje celowe z budżetu na finansowanie lub dofinansowanie kosztów realizacji inwestycji i zakupów inwestycyjnych jednostek niezaliczanych do sektora finansów publicznych</t>
  </si>
  <si>
    <t>Modernizacja drogi Nr 28534 Kamieńczyk - Puste Łąki w m. Świniotop</t>
  </si>
  <si>
    <t>Dofinansowanie zakupu samochodu osobowego marki Fiat Palio Weekend 1.6</t>
  </si>
  <si>
    <t>Dom Dziecka Dębinki</t>
  </si>
  <si>
    <t>Modernizacja budynku PUP w Wyszkowie</t>
  </si>
  <si>
    <t>PUP Wyszków</t>
  </si>
  <si>
    <t>Zwiększa się dochody własne powiatu o kwotę 112.304 zł w związku z większymi niż planowano wpływami z tytułu:</t>
  </si>
  <si>
    <t>25% dochodu z wpłat za zarząd, uzytkowanie i wieczyste użytkowanie gruntów Skarbu Państwa - 23.000 zł</t>
  </si>
  <si>
    <t>dochodów z najmu i dzierżawy składników majątkowych - 4.600 zł</t>
  </si>
  <si>
    <t>grzywny, mandaty i inne kary pieniężne - 350 zł</t>
  </si>
  <si>
    <t>wpływów z opłat za koncesje i licencje - 10.000 zł</t>
  </si>
  <si>
    <t>wpływów z usług (za prywatne rozmowy telefoniczne) - 500 zł</t>
  </si>
  <si>
    <t>odsetek od środków na rachunku bankowym - 6.000 zł</t>
  </si>
  <si>
    <t>udziału w podatki dochodowym od osób prawnych - 50.054 zł</t>
  </si>
  <si>
    <t>wpływu do budżetu części zysku za I półrocze z gospodarstwa pomocniczego przy CKP - 16.419 zł</t>
  </si>
  <si>
    <t>wpływów z różnych dochodów w Domu Dziecka w  Dębinkach - 1.381 zł</t>
  </si>
  <si>
    <t>Zwiększa się dochody powiatu o kwotę 240.000 zł w związku z przyznaniem dotacji na dofinansowanie zadania w ramach Kontraktu Wojewódzkiego dla Województwa Mazowieckiego na rok 2004. Uchwałą Nr 751/123/04 z dnia 27 lipca 2004r. przyznano dotację w wysokości 88.000 zł na dofinansowanie zadania pn. "Termomodernizacja budynku mieszkalnego Nr II Domu Pomocy Społecznej dla Dzieci w Niegowie oraz modernizacja pomieszczeń dla potrzeb dzieci niepełnosprawnych" oraz kwotę 152.000 zł na zadanie "Przebudowa i modernizacja obiektu dla potrzeb rehabilitacji w Domu Pomocy Społecznej "Fiszor" - dokończenie"</t>
  </si>
  <si>
    <t>WYDATKI</t>
  </si>
  <si>
    <t>DOCHODY</t>
  </si>
  <si>
    <r>
      <t>Rozdział 85201 - Placówki opiekuńczo wychowawcze -</t>
    </r>
    <r>
      <rPr>
        <sz val="8"/>
        <rFont val="Arial CE"/>
        <family val="2"/>
      </rPr>
      <t xml:space="preserve"> zwiększa się wydatki inwestycyjne o kwotę 2.000 zł z przeznaczeniem na dofinansowanie zakupu samochodu osobowego marki Fiat Palio Weekend 1.6 z którego jednostka korzystała w ramach umowy użyczenia. Ogólny koszt zakupu wynosi 22.000 zł z czego kwotę 20.000 zł jednostka pozyskała z darowizn od sponsorów, które wpłyną na rachunek środka specjalnego.</t>
    </r>
  </si>
  <si>
    <r>
      <t>Rozdział 85202 - Domy pomocy społecznej -</t>
    </r>
    <r>
      <rPr>
        <sz val="8"/>
        <rFont val="Arial CE"/>
        <family val="2"/>
      </rPr>
      <t xml:space="preserve"> zwiększa się plan dotacji podmiotowej o kwotę 157.600 zł w tym:na dofinansowanie miejsc w domach pomocy społecznej dla osób przewlekle psychicznie chorych oraz osób niepełnosprawnych intelektualnie kwotę 117.600 zł z tego dla DPS Niegów - 64.200 zł; dla DPS "Fiszor" - 53.400 zł ; na  realizację programów naprawczych kwotę 40.000 zł z tego dla DPS "Fiszor" - 20.000 zł, dla DPS Niegów - 20.000 zł</t>
    </r>
  </si>
  <si>
    <t>Zwiększa się plan wydatków na dofinansowanie kosztów realizacji inwestycji o kwotę 240.000 zł z tego : na realizację zadania pn"Termomodernizacja budynku mieszkalnego Nr II Domu pomocy Społecznej dla Dzieci w Niegowie oraz modernizacja pomieszczeń dla potrzeb dzieci niepełnosprawnych - 88.000 zł; na zadanie pn."Przebudowa i modernizacja obiektu dla potrzeb rehabilitacji w Domu Pomocy Społecznej "Fiszor" - dokończenie" - 152.000 zł.</t>
  </si>
  <si>
    <r>
      <t>Rozdział 85333 - Powiatowe urzędy pracy</t>
    </r>
    <r>
      <rPr>
        <sz val="8"/>
        <rFont val="Arial CE"/>
        <family val="2"/>
      </rPr>
      <t xml:space="preserve"> - zwiększa się plan wydatków o kwotę 112.000 zł z przeznaczeniem na wydatki bieżące (w tym wynagrodzenia i pochodne od wynagrodzeń) Powiatowego Urzędu Pracy w Wyszkowie.  </t>
    </r>
  </si>
  <si>
    <t xml:space="preserve">Ponadto dokonuje się przeniesienia kwoty 67.383 zł zaplanowanej na zadanie pn. "Termomodernizacja budynku Powiatowego Urzędu Pracy w Wyszkowie" w § 4270 - zakup usług remontowych do § 6050 - wydatki inwestycyjne jednostek budżetowych. Z oceny efektu ekologicznego zadania wynika, iż docieplenie ścian budynku przynosi wymierny efekt finansowy, podnosząc wartość budynku. </t>
  </si>
  <si>
    <t>środka specjalnego"Spadki, zapisy i darowizny"  przy Starostwie Powiatowym  w Wyszkowie</t>
  </si>
  <si>
    <t>Dział 750</t>
  </si>
  <si>
    <t>Rozdział 75020</t>
  </si>
  <si>
    <t>Nagrody i wydatki osobowe niezaliczane do wynagrodzeń</t>
  </si>
  <si>
    <t>754</t>
  </si>
  <si>
    <t>Bezpieczeństwo publiczne i ochrona przeciwpożarowa</t>
  </si>
  <si>
    <t>75411</t>
  </si>
  <si>
    <t>Powiatowe komendy Państwowej straży pożarnej</t>
  </si>
  <si>
    <t>Wydatki na zakupy inwestycyjne jednostek budżetowych</t>
  </si>
  <si>
    <r>
      <t xml:space="preserve">Rozdział 75411 - Komendy powiatowe Państwowej straży pożarnej - </t>
    </r>
    <r>
      <rPr>
        <sz val="8"/>
        <rFont val="Arial CE"/>
        <family val="2"/>
      </rPr>
      <t>zwiększa się plan wydatków inwestycyjnych o kwotę 300.000 zł z przeznaczeniem na dofinansowanie zakupu ciężkiego samochodu ratowniczo - gaśniczego dla Komendy Powiatowej Państwowej Straży Pożarnej w Wyszkowie. Na sfinansowanie zakupu zostanie zaciągnięta pożyczka z Wojewódzkiego Funduszu Ochrony Środowiska i Gospodarki Wodnej.</t>
    </r>
  </si>
  <si>
    <t>80102</t>
  </si>
  <si>
    <t>Szkoły podstawowe specjalne</t>
  </si>
  <si>
    <t>80111</t>
  </si>
  <si>
    <t>Gimnazja specjalne</t>
  </si>
  <si>
    <t>80130</t>
  </si>
  <si>
    <t>Szkoły zawodowe</t>
  </si>
  <si>
    <t>85403</t>
  </si>
  <si>
    <t>Specjalne ośrodki szkolno wychowawcze</t>
  </si>
  <si>
    <t>80146</t>
  </si>
  <si>
    <t>85446</t>
  </si>
  <si>
    <t>Zwiększone środki pochodzą z darowizn od BS w Wyszkowie i firmy "Kłos-Pasz" w Zatorach z przeznaczeniem na nagrody pieniężne i rzeczowe dla rolników z okazji " Powiatowo - Gminnych Dożynek  Rząśnik 2004"</t>
  </si>
  <si>
    <t>85406</t>
  </si>
  <si>
    <t>Poradnie psychologiczno pedagogiczne</t>
  </si>
  <si>
    <t>2540</t>
  </si>
  <si>
    <t>Dotacja podmiotowa z budżetu dla niepublicznej jednostki systemu oświaty</t>
  </si>
  <si>
    <t>4590</t>
  </si>
  <si>
    <t>Kary i odszkodowania wypłacane na rzecz osób fizycznych</t>
  </si>
  <si>
    <t>4430</t>
  </si>
  <si>
    <t>Dokształcanie i doskonalenie  nauczycieli</t>
  </si>
  <si>
    <t>2702</t>
  </si>
  <si>
    <t>Środki bezzwrotne pochodzące z programów pomocy przedakcesyjnej Unii Europejskiej</t>
  </si>
  <si>
    <t>Dotacja podmiotowa z budżetu dla jednostek niezaliczanych do sektora finansów publicznych</t>
  </si>
  <si>
    <t>75818</t>
  </si>
  <si>
    <t>Rezerwy ogólne i celowe</t>
  </si>
  <si>
    <t>4810</t>
  </si>
  <si>
    <t>Rezerwy</t>
  </si>
  <si>
    <t>80134</t>
  </si>
  <si>
    <t>Szkoły zawodowe specjalne</t>
  </si>
  <si>
    <t>80140</t>
  </si>
  <si>
    <t>Centra kształcenia ustawicznego i praktycznego oraz ośrodki dokształcania zawodowego</t>
  </si>
  <si>
    <t>75405</t>
  </si>
  <si>
    <t>Komendy powiatowe policji</t>
  </si>
  <si>
    <t>6150</t>
  </si>
  <si>
    <t>Wpłaty jednostek na rzecz środków specjalnych na finansowanie lub dofinansowanie zadań inwestycyjnych</t>
  </si>
  <si>
    <r>
      <t xml:space="preserve">Rozdział 70005 - Gospodarka gruntami i nieruchomościami - </t>
    </r>
    <r>
      <rPr>
        <sz val="8"/>
        <rFont val="Arial CE"/>
        <family val="2"/>
      </rPr>
      <t>zmniejsza się plan wydatków o kwotę 21.430 zł.  zaplanowane  na wypłatę odszkodowania dla p. Porażyńskiej i wypłacone z dochodów własnych powiatu. Na wniosek Zarządu   Wojewoda Mazowiecki  przyznał dotację celową na wypłatę odszkodowanial (wydatek dotyczy zadania z zakresu administracji rządowej) w związku z tym środki przenosi do rozdziału 75020 - Starostwa powiatowe na zapłacenie składki na ubezpieczenie majątku powiatu.</t>
    </r>
  </si>
  <si>
    <r>
      <t>Rozdział 75020 - Starostwa powiatowe</t>
    </r>
    <r>
      <rPr>
        <sz val="8"/>
        <rFont val="Arial CE"/>
        <family val="2"/>
      </rPr>
      <t xml:space="preserve"> - zwiększa się wydatki o kwotę 81.465 zł  z przeznaczeniem: na wydanie folderu </t>
    </r>
    <r>
      <rPr>
        <i/>
        <sz val="8"/>
        <rFont val="Arial CE"/>
        <family val="2"/>
      </rPr>
      <t xml:space="preserve">Powiat Wyszkowski Unikatowe Wartości Przyrodnicze, Historyczne i Krajobrazowe </t>
    </r>
    <r>
      <rPr>
        <sz val="8"/>
        <rFont val="Arial CE"/>
        <family val="2"/>
      </rPr>
      <t>i filmu CD DVD.</t>
    </r>
  </si>
  <si>
    <r>
      <t xml:space="preserve">14.218 zł na wydanie folderu </t>
    </r>
    <r>
      <rPr>
        <i/>
        <sz val="8"/>
        <rFont val="Arial CE"/>
        <family val="2"/>
      </rPr>
      <t xml:space="preserve">Powiat Wyszkowski Unikatowe Wartości Przyrodnicze, Historyczne i Krajobrazowe </t>
    </r>
    <r>
      <rPr>
        <sz val="8"/>
        <rFont val="Arial CE"/>
        <family val="2"/>
      </rPr>
      <t>i filmu CD DVD.</t>
    </r>
  </si>
  <si>
    <t>32.247 zł na ubezpieczenie majątku powiatu</t>
  </si>
  <si>
    <t>35.000 zł na zakup samochodu dla potrzeb Komendy Powiatowej Policji w Wyszkowie ( środki przenosi się z rozdziału 75405)</t>
  </si>
  <si>
    <r>
      <t>Rozdział 80102 - Szkoły podstawowe specjalne</t>
    </r>
    <r>
      <rPr>
        <sz val="8"/>
        <rFont val="Arial CE"/>
        <family val="2"/>
      </rPr>
      <t xml:space="preserve"> - zwiększa się plan wydatków o kwotę 16.879 zł z tego na wynagrodzenia i pochodne od wynagrodzeń dla SOSW w Wyszkowie - 12.620 zł; na wyposażenie pracowni plastyczno - technicznej w Zespole Szkół Specjalnych w Brańszczyku - 4.259 zł</t>
    </r>
  </si>
  <si>
    <r>
      <t>Rozdział 80111 - Gimnazja specjalne -</t>
    </r>
    <r>
      <rPr>
        <sz val="8"/>
        <rFont val="Arial CE"/>
        <family val="2"/>
      </rPr>
      <t xml:space="preserve"> zwiększa się wydatki o kwotę 12.620 zł na wynagrodzenia i pochodne od wynagrodzeń w SOSW w Wyszkowie</t>
    </r>
  </si>
  <si>
    <t>8.000 zł  na zwiększenie dotacji dla Społecznego Liceum Ogólnokształcącego w Wyszkowie</t>
  </si>
  <si>
    <t>37.555 zł na wynagrodzenia i pochodne od wynagrodzeń w I LO w Wyszkowie</t>
  </si>
  <si>
    <t xml:space="preserve">4.000 zł  na wyposażenie pracowni chemicznej w I LO </t>
  </si>
  <si>
    <r>
      <t>Rozdział 80130 - Szkoły zawodowe -</t>
    </r>
    <r>
      <rPr>
        <sz val="8"/>
        <rFont val="Arial CE"/>
        <family val="2"/>
      </rPr>
      <t xml:space="preserve"> zwiększa się wydatki o kwotę 58.495 zł  w tym:</t>
    </r>
  </si>
  <si>
    <t>20.000 zł dla ZS Nr 1 na wyposażenie sal</t>
  </si>
  <si>
    <t>1.300 zł dla ZS w Długosiodle na zakup energii</t>
  </si>
  <si>
    <r>
      <t>Rozdział 80134 - Szkoły zawodowe specjalne</t>
    </r>
    <r>
      <rPr>
        <sz val="8"/>
        <rFont val="Arial CE"/>
        <family val="2"/>
      </rPr>
      <t xml:space="preserve"> - zwiększa się wydatki o kwotę 2.350 zł z przeznaczeniem na wynagrodzenia i pochodne od wynagrodzeń dla nauczycieli w SOSW w Wyszkowie</t>
    </r>
  </si>
  <si>
    <r>
      <t>Rozdział 80140 - Centra kształcenia ustawicznego i praktycznego oraz ośrodki dokształcania zwodowego</t>
    </r>
    <r>
      <rPr>
        <sz val="8"/>
        <rFont val="Arial CE"/>
        <family val="2"/>
      </rPr>
      <t xml:space="preserve"> - zwiększa się wydatki o kwotę 15.000 zł z przeznaczeniem na wydatki remontowe.</t>
    </r>
  </si>
  <si>
    <r>
      <t>Rozdział 80146 - Dokształcanie i doskonalenie nauczycieli</t>
    </r>
    <r>
      <rPr>
        <sz val="8"/>
        <rFont val="Arial CE"/>
        <family val="2"/>
      </rPr>
      <t xml:space="preserve"> - zmniejsza się wydatki o kwotę 3.400zł . Środki przenosi się dorozdziału 85446 - na dokształcanie nauczycieli z Poradni Psychologiczno Pedagogicznej i Bursy Szkolnej.</t>
    </r>
  </si>
  <si>
    <r>
      <t>Rozdział 80195 - Pozostała działalność</t>
    </r>
    <r>
      <rPr>
        <sz val="8"/>
        <rFont val="Arial CE"/>
        <family val="2"/>
      </rPr>
      <t xml:space="preserve"> - zmniejsza się wydatki o kwotę 25.000  zł zaplanowane na podwyżki wynagrodzeń dla nauczycieli. Środki przenosi się do rozdziałów 80102, 80111, 80134 i 85403 na sfinansowanie podwyżek. </t>
    </r>
  </si>
  <si>
    <r>
      <t xml:space="preserve">Rozdział 85406 - Poradnie psycholigiczno pedagogiczne - </t>
    </r>
    <r>
      <rPr>
        <sz val="8"/>
        <rFont val="Arial CE"/>
        <family val="2"/>
      </rPr>
      <t>zwiększa się plan  wydatków o kwotę 13.000 zł z przeznaczeniem na wydatki remontowe</t>
    </r>
  </si>
  <si>
    <r>
      <t>Rozdział 85495 - Pozostała działalność</t>
    </r>
    <r>
      <rPr>
        <sz val="8"/>
        <rFont val="Arial CE"/>
        <family val="2"/>
      </rPr>
      <t xml:space="preserve"> - zmniejsza się wydatki o kwotę 5.000 PLN zaplanowane na podwyżki wynagrodzeń dla nauczycieli. Środki przenosi się do rozdziału 80102 i 85403 na sfinansowanie podwyżek w SOSW w Wyszkowie</t>
    </r>
  </si>
  <si>
    <r>
      <t xml:space="preserve">Rozdział 85446 -Dokształcanie i doskonanlenie nauczycieli - </t>
    </r>
    <r>
      <rPr>
        <sz val="8"/>
        <rFont val="Arial CE"/>
        <family val="2"/>
      </rPr>
      <t>zwiększa się plan  wydatków o kwotę 3.400 zł w tym: 2.000 zł Bursa Szkolna, 1.400 zł PPP w Wyszkowie. Środki przeniesiono z rozdziału 80146.</t>
    </r>
  </si>
  <si>
    <t>4212</t>
  </si>
  <si>
    <t>4272</t>
  </si>
  <si>
    <t>Ponadto zwiększa się plan wydatków o kwotę 11.804 z przeznaczeniem na remont i wyposażenie świetlicy szkoły specjalnej w Niegowie finansowane ze środków Unii Europejskiej w ramach programu PAOW zgodnie z zawartą umową.</t>
  </si>
  <si>
    <t>37.195 zł dla ZS Nr 2 w tym: 15.000 zł na energię i 20.195 zł na wymianę dachu i 2.000 zł na usunięcie awarii kanalizacji wewnętrznej</t>
  </si>
  <si>
    <t>Załącznik Nr 2</t>
  </si>
  <si>
    <t>Zakup samochodu ratowniczo - gaśniczego i ciężkiego samochodu bojowego</t>
  </si>
  <si>
    <t>Załącznik Nr 7</t>
  </si>
  <si>
    <t>Załącznik Nr 8</t>
  </si>
  <si>
    <t>Załącznik Nr 9</t>
  </si>
  <si>
    <t>Załącznik Nr 11</t>
  </si>
  <si>
    <r>
      <t>Rozdział 60014 - Drogi publiczne powiatowe</t>
    </r>
    <r>
      <rPr>
        <sz val="8"/>
        <rFont val="Arial CE"/>
        <family val="2"/>
      </rPr>
      <t xml:space="preserve"> - zwiększa się dochody o kwotę 47.500 zł w związku z Uchwałą Zarządu Województwa Mazowieckiego Nr 564/116/04 z dnia 23 czerwca 2004 r. przyznającą dla naszego powiatu środki na modernizację drogi powiatowej Kamieńczyk - Puste Łąki</t>
    </r>
  </si>
  <si>
    <r>
      <t>Rozdział 75020 -Starostwa powiatowe</t>
    </r>
    <r>
      <rPr>
        <sz val="8"/>
        <rFont val="Arial CE"/>
        <family val="2"/>
      </rPr>
      <t xml:space="preserve"> - zwiększa się dochody o kwotę 14.218 zł w związku z przyznaniem dotacji z WFOŚiGW w Wraszawie na dofinansowanie zadania pn."Promocja walorów przyrodniczo - krajobrazowych powiatu wyszkowskiego - wydanie folderu </t>
    </r>
    <r>
      <rPr>
        <i/>
        <sz val="8"/>
        <rFont val="Arial CE"/>
        <family val="2"/>
      </rPr>
      <t>Powiat Wyszkowski Unikatowe Wartości Przyrodnicze, Historyczne i Krajobrazowe</t>
    </r>
    <r>
      <rPr>
        <sz val="8"/>
        <rFont val="Arial CE"/>
        <family val="2"/>
      </rPr>
      <t xml:space="preserve"> i filmu CD DVD</t>
    </r>
  </si>
  <si>
    <r>
      <t>Rozdział 75801 - Część oświatowa subwencji ogólnej dla jst</t>
    </r>
    <r>
      <rPr>
        <sz val="8"/>
        <rFont val="Arial CE"/>
        <family val="2"/>
      </rPr>
      <t xml:space="preserve"> - decyzjami Ministra Finansów pismo nr ST5-4820-8p/2004 z dnia 23.06.2004, Nr ST5-4820-9p/2004 z dnia 23.06.2004 i Nr ST5-4820-19p/2004 z dnia 16.07.2004 r. ze środków rezerwy części ogólnej dla jst została zwiększona część oświatowa subwencji ogółnej dla naszego powiatu o kwotę 179.642 zł .</t>
    </r>
  </si>
  <si>
    <r>
      <t>Rozdział 80102 - Szkoły podstawowe specjalne</t>
    </r>
    <r>
      <rPr>
        <sz val="8"/>
        <rFont val="Arial CE"/>
        <family val="2"/>
      </rPr>
      <t xml:space="preserve"> - zwiększa się dochody o kwotę 11.804 zł w związku z Umowa Nr B2-II6/06/04 o finansowaniu remontu i wyposażeniu szkół i świetlic w ramach Programu Aktywizacji Obszarów Wiejskich  zawartej w dniu 02.06.2004r. pomiędzy Województwem Mazowieckim a Powiatem Wyszkowskim.</t>
    </r>
  </si>
  <si>
    <r>
      <t>Rozdział 75802 - Uzupełnienie subwencji ogólnej dla jednostek samorządu terytorialnego</t>
    </r>
    <r>
      <rPr>
        <sz val="8"/>
        <rFont val="Arial CE"/>
        <family val="2"/>
      </rPr>
      <t xml:space="preserve"> - zwiększa się dochody powiatu o kwotę 112.000 zł w związku z decyzją Ministra Finansów z dnia 15.07.2004 r. przyznającą dla naszego powiatu środki z rezerwy ogólnej na uzupełnienie dochodów powiatu w związku ze zmianą systemu finansowania działalności Powiatowego Urzędu Pracy </t>
    </r>
  </si>
  <si>
    <r>
      <t>Rozdział 85202 - Domy pomocy społecznej</t>
    </r>
    <r>
      <rPr>
        <sz val="8"/>
        <rFont val="Arial CE"/>
        <family val="2"/>
      </rPr>
      <t xml:space="preserve"> - decyzją Wojewody Mazowieckiego Nr 40/2004 z dnia 22 czerwca 2004 r. został zwiększony plan dotacji na 2004 r. o kwotę 157.600 zł z przeznaczeniem na dofinansowanie nowouruchomionych miejsc w domach pomocy społecznej i realizacji programów dotyczących obowiązku standaryzacji w domach pomocy społecznej. Środki pochodzą z rezerwy celowej budżetu państwa.</t>
    </r>
  </si>
  <si>
    <r>
      <t>Rozdział 85218 - Powiatowe centra pomocy rodzinie</t>
    </r>
    <r>
      <rPr>
        <sz val="8"/>
        <rFont val="Arial CE"/>
        <family val="2"/>
      </rPr>
      <t xml:space="preserve"> - zwiększa się plan dochodów o kwotę 3.600 zł  z tyt najmu i dzierżawy składników majątkowych - podnajem  lokali biurowych pod siedzibę Powiatowego Zespołu ds. Orzekania o Niepełnosprawności zgodnie z podpisanym aneksem do porozumienia .</t>
    </r>
  </si>
  <si>
    <r>
      <t xml:space="preserve">Rozdział 75405 - Komendy powiatowe policji </t>
    </r>
    <r>
      <rPr>
        <sz val="8"/>
        <rFont val="Arial CE"/>
        <family val="2"/>
      </rPr>
      <t xml:space="preserve">- zmniejsza się plan wydatków o kwotę 35.000 zł zaplanowane  na zakup samochodu dla policji. Środki przenosi się do rozdziału 75020 - Starostwa powiatowe. </t>
    </r>
  </si>
  <si>
    <t>78.088 zł na wydatki remontowe w I LO</t>
  </si>
  <si>
    <t xml:space="preserve">o kwotę 136.640 zł w tym:  z przeznaczeniem na modernizację drogi powiatowej Kamieńczyk - Puste Łąki w m. Świniotop. Zadanie finansowane będzie ze środków Funduszu Ochrony Gruntów Rolnych przyznanych uchwałą Zarządu Województwa Mazowieckiego  Nr 564/116/04 z dnia 23 czerwca 2004 r. w kwocie 47.500 zł oraz z kredytu w kwocie 89.140 zł. </t>
  </si>
  <si>
    <t>o kwotę 34.614 zł na modernizację drogi powiatowej nr 28544 Leszczydół Stary - Nowiny w miejscowości Leszczydół Pustki w ramach Kontraktu Wojewódzkiego dla Województwa Mazowieckiego na rok 2004, w kategorii "Drogi powiatowe oraz drogi w miastach na prawach powiatu". W budżecie na to zadanie  zaplanowano kwotę 431.535 zł. (tj. część finansowana ze środków powiatu).. Po roztrzygnięciu przetargu całość inwestycji wynosi 466.149 zł . Inwestycja finansowana będzie ze środków Województwa Mazowieckiego 183.000 zł i ze srodków powiatu 283.149 zł (kredyt).</t>
  </si>
  <si>
    <r>
      <t>Rozdział 60014 - Drogi publiczne powiatowe</t>
    </r>
    <r>
      <rPr>
        <sz val="8"/>
        <rFont val="Arial CE"/>
        <family val="2"/>
      </rPr>
      <t xml:space="preserve"> - zwiększa się wydatki inwestycyjne o kwotę 171.254 zł w tym:  </t>
    </r>
  </si>
  <si>
    <t>Zwiększa się dochody o kwotę 183.000 zł w związku z Uchwałą Zarządu Województwa Mazowieckiego Nr 751/123/04 z dnia 27 lipca 2004 r. przyznającą dla naszego powiatu dofinansowanie na modernizację drogi powiatowej Leszczydół Stary - Nowiny w miejscowości Leszczydół Pustki</t>
  </si>
  <si>
    <r>
      <t xml:space="preserve">Rozdział 85218 - Powiatowe centra pomocy rodzinie </t>
    </r>
    <r>
      <rPr>
        <sz val="8"/>
        <rFont val="Arial CE"/>
        <family val="2"/>
      </rPr>
      <t>- zwiększa się plan wydatków o kwotę 21.880 zł  z przeznaczeniem na wynagrodzenia i pochodne od wynagrodzeń (ekwiwalent za urlop - 10.347 zł, zwiększenie zatrudnienia o 2 etaty w ramach robót publicznych -7.933 zł)) oraz wydatki rzeczowe jednostki.</t>
    </r>
  </si>
  <si>
    <t>0770</t>
  </si>
  <si>
    <t>Wpłaty z tytułu odpłatnego nabycia prawa własności nieruchomości</t>
  </si>
  <si>
    <t>Zmniejsza się dochody własne powiatu o kwotę 140.453 zł z tytułu sprzedaży mienia powiatu z powodu braku nabywców</t>
  </si>
  <si>
    <t>poz. 10 - dofinanowanie w ramach kontraktu dla województwa mazowieckiego na 2004 r.</t>
  </si>
  <si>
    <t>poz.11 - dofinansowanie ze środków Ministerstwa Gospodarki i Pracy</t>
  </si>
  <si>
    <t>poz.9 - środki z FOGR</t>
  </si>
  <si>
    <r>
      <t>Rozdział 80120 - Licea ogólnokształcące -</t>
    </r>
    <r>
      <rPr>
        <sz val="8"/>
        <rFont val="Arial CE"/>
        <family val="2"/>
      </rPr>
      <t xml:space="preserve"> zwiększa się wydatki o kwotę 127.643 zł  w tym:</t>
    </r>
  </si>
  <si>
    <r>
      <t xml:space="preserve">Rozdział 85403 - Specjalne ośrodki szkolno wychowawcze - </t>
    </r>
    <r>
      <rPr>
        <sz val="8"/>
        <rFont val="Arial CE"/>
        <family val="2"/>
      </rPr>
      <t>zwiększa się plan  wydatków o kwotę 9.210 zł z tego 2.410 na wynagrodzenia i pochodne i 6.800 zł na wymianę zbiornika przepływowego i przystosowanie sali do pracy z dziećmi niepełnosprawnymi.</t>
    </r>
  </si>
  <si>
    <t>poz.19 - dofiansowanie ne środków MENiS</t>
  </si>
  <si>
    <t>Do Uchwały Nr XX/139/2004</t>
  </si>
  <si>
    <t>z dnia 15 września 2004 r.</t>
  </si>
  <si>
    <t>do Uchwały Nr XX/139/2004</t>
  </si>
  <si>
    <t>zakup samochodów dla  Starostwa , Poradni Psychologiczno Pedagogicznej i Komendy Powiatowej Policji w Wyszkowie</t>
  </si>
  <si>
    <t xml:space="preserve">Zakupy inwestycyjne (sprzęt komputerowy i wyposażenie) </t>
  </si>
  <si>
    <t>Przebudowa i wyposażenie zaplecza edukacyjnego i socjalnego I Liceum Ogólnokształcącego w Wyszkowie</t>
  </si>
  <si>
    <t>I LO w Wyszkowie</t>
  </si>
  <si>
    <t>2005 - 2006</t>
  </si>
  <si>
    <t>Rozwój lokalnej infrastruktury edukacyjnej w Centrum Kształcenia Praktycznego w Wyszkowie</t>
  </si>
  <si>
    <t>Centrum Kształcenia Praktycznego w Wyszkowie</t>
  </si>
  <si>
    <t>Ochrona zdrowia</t>
  </si>
  <si>
    <r>
      <t xml:space="preserve">dofinansowanie zakupu Echokardiografu z Dopplerem w ramach programu </t>
    </r>
    <r>
      <rPr>
        <b/>
        <sz val="7"/>
        <rFont val="Times New Roman"/>
        <family val="1"/>
      </rPr>
      <t>"Zakup sprzętu medycznego dla SPZZOZ w Wyszkowie"</t>
    </r>
  </si>
  <si>
    <t>Informatyzacja SPZZOZ w Wyszkowie</t>
  </si>
  <si>
    <t>2004 - 2005</t>
  </si>
  <si>
    <t>poz.20,21 - dofinansowanie ze środków UE</t>
  </si>
  <si>
    <t>poz. 22, 23 - dofinansowanie ze środkóe UE</t>
  </si>
  <si>
    <t>poz. 26 - dofinansowanie ze środków PFRON - 80.000 zł.</t>
  </si>
  <si>
    <t>poz. 30 - dofinansowanie ze środków PFRON - 47.580 zł.</t>
  </si>
  <si>
    <t>z dnia 15 wrzesnia 2004 r.</t>
  </si>
  <si>
    <t>Zmian w planie finansowym funduszu dokonuje się w związku z pismem Głównego Geodety Kraju  Nr  BO-1/317/396/2004 z dnia 14.07.2004 r.)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</si>
</sst>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.0"/>
    <numFmt numFmtId="167" formatCode="00\-000"/>
  </numFmts>
  <fonts count="1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8"/>
      <name val="Arial CE"/>
      <family val="2"/>
    </font>
    <font>
      <u val="singleAccounting"/>
      <sz val="8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justify" vertical="top"/>
    </xf>
    <xf numFmtId="0" fontId="3" fillId="0" borderId="4" xfId="0" applyNumberFormat="1" applyFont="1" applyBorder="1" applyAlignment="1">
      <alignment horizontal="justify" vertical="top"/>
    </xf>
    <xf numFmtId="0" fontId="1" fillId="0" borderId="4" xfId="0" applyNumberFormat="1" applyFont="1" applyBorder="1" applyAlignment="1">
      <alignment horizontal="justify" vertical="top"/>
    </xf>
    <xf numFmtId="0" fontId="2" fillId="0" borderId="7" xfId="0" applyNumberFormat="1" applyFont="1" applyBorder="1" applyAlignment="1">
      <alignment horizontal="justify" vertical="top"/>
    </xf>
    <xf numFmtId="0" fontId="3" fillId="0" borderId="8" xfId="0" applyNumberFormat="1" applyFont="1" applyBorder="1" applyAlignment="1">
      <alignment horizontal="justify" vertical="top"/>
    </xf>
    <xf numFmtId="0" fontId="1" fillId="0" borderId="9" xfId="0" applyNumberFormat="1" applyFont="1" applyBorder="1" applyAlignment="1">
      <alignment horizontal="justify" vertical="top"/>
    </xf>
    <xf numFmtId="0" fontId="2" fillId="0" borderId="8" xfId="0" applyNumberFormat="1" applyFont="1" applyBorder="1" applyAlignment="1">
      <alignment horizontal="justify" vertical="top" wrapText="1"/>
    </xf>
    <xf numFmtId="0" fontId="3" fillId="0" borderId="8" xfId="0" applyNumberFormat="1" applyFont="1" applyBorder="1" applyAlignment="1">
      <alignment horizontal="justify" vertical="top" wrapText="1"/>
    </xf>
    <xf numFmtId="0" fontId="1" fillId="0" borderId="8" xfId="0" applyNumberFormat="1" applyFont="1" applyBorder="1" applyAlignment="1">
      <alignment horizontal="justify" vertical="top" wrapText="1"/>
    </xf>
    <xf numFmtId="0" fontId="3" fillId="0" borderId="9" xfId="0" applyNumberFormat="1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top"/>
    </xf>
    <xf numFmtId="164" fontId="1" fillId="0" borderId="0" xfId="15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164" fontId="1" fillId="0" borderId="0" xfId="15" applyNumberFormat="1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64" fontId="2" fillId="0" borderId="3" xfId="15" applyNumberFormat="1" applyFont="1" applyBorder="1" applyAlignment="1">
      <alignment horizontal="justify" vertical="top"/>
    </xf>
    <xf numFmtId="164" fontId="2" fillId="0" borderId="14" xfId="15" applyNumberFormat="1" applyFont="1" applyBorder="1" applyAlignment="1">
      <alignment horizontal="justify" vertical="top"/>
    </xf>
    <xf numFmtId="49" fontId="1" fillId="0" borderId="12" xfId="0" applyNumberFormat="1" applyFont="1" applyBorder="1" applyAlignment="1">
      <alignment horizontal="center" vertical="top"/>
    </xf>
    <xf numFmtId="164" fontId="4" fillId="0" borderId="4" xfId="15" applyNumberFormat="1" applyFont="1" applyBorder="1" applyAlignment="1">
      <alignment horizontal="justify" vertical="top"/>
    </xf>
    <xf numFmtId="164" fontId="1" fillId="0" borderId="4" xfId="15" applyNumberFormat="1" applyFont="1" applyBorder="1" applyAlignment="1">
      <alignment horizontal="justify" vertical="top"/>
    </xf>
    <xf numFmtId="164" fontId="1" fillId="0" borderId="3" xfId="15" applyNumberFormat="1" applyFont="1" applyBorder="1" applyAlignment="1">
      <alignment horizontal="justify" vertical="top"/>
    </xf>
    <xf numFmtId="164" fontId="2" fillId="0" borderId="2" xfId="15" applyNumberFormat="1" applyFont="1" applyBorder="1" applyAlignment="1">
      <alignment horizontal="justify" vertical="top"/>
    </xf>
    <xf numFmtId="164" fontId="3" fillId="0" borderId="5" xfId="15" applyNumberFormat="1" applyFont="1" applyBorder="1" applyAlignment="1">
      <alignment horizontal="justify" vertical="top"/>
    </xf>
    <xf numFmtId="0" fontId="2" fillId="0" borderId="13" xfId="0" applyFont="1" applyBorder="1" applyAlignment="1">
      <alignment horizontal="center" vertical="top"/>
    </xf>
    <xf numFmtId="164" fontId="2" fillId="0" borderId="5" xfId="15" applyNumberFormat="1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164" fontId="3" fillId="0" borderId="5" xfId="15" applyNumberFormat="1" applyFont="1" applyBorder="1" applyAlignment="1">
      <alignment vertical="top"/>
    </xf>
    <xf numFmtId="164" fontId="1" fillId="0" borderId="5" xfId="15" applyNumberFormat="1" applyFont="1" applyBorder="1" applyAlignment="1">
      <alignment vertical="top"/>
    </xf>
    <xf numFmtId="164" fontId="1" fillId="0" borderId="3" xfId="15" applyNumberFormat="1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164" fontId="2" fillId="0" borderId="16" xfId="0" applyNumberFormat="1" applyFont="1" applyBorder="1" applyAlignment="1">
      <alignment horizontal="justify" vertical="top" wrapText="1"/>
    </xf>
    <xf numFmtId="164" fontId="2" fillId="0" borderId="6" xfId="15" applyNumberFormat="1" applyFont="1" applyBorder="1" applyAlignment="1">
      <alignment vertical="top"/>
    </xf>
    <xf numFmtId="49" fontId="1" fillId="0" borderId="0" xfId="0" applyNumberFormat="1" applyFont="1" applyAlignment="1">
      <alignment vertical="top"/>
    </xf>
    <xf numFmtId="164" fontId="1" fillId="0" borderId="8" xfId="15" applyNumberFormat="1" applyFont="1" applyBorder="1" applyAlignment="1">
      <alignment vertical="top"/>
    </xf>
    <xf numFmtId="164" fontId="1" fillId="0" borderId="9" xfId="15" applyNumberFormat="1" applyFont="1" applyBorder="1" applyAlignment="1">
      <alignment vertical="top"/>
    </xf>
    <xf numFmtId="164" fontId="7" fillId="0" borderId="14" xfId="15" applyNumberFormat="1" applyFont="1" applyBorder="1" applyAlignment="1">
      <alignment/>
    </xf>
    <xf numFmtId="164" fontId="4" fillId="0" borderId="3" xfId="15" applyNumberFormat="1" applyFont="1" applyBorder="1" applyAlignment="1">
      <alignment horizontal="justify" vertical="top"/>
    </xf>
    <xf numFmtId="164" fontId="4" fillId="0" borderId="14" xfId="15" applyNumberFormat="1" applyFont="1" applyBorder="1" applyAlignment="1">
      <alignment horizontal="justify" vertical="top"/>
    </xf>
    <xf numFmtId="164" fontId="1" fillId="0" borderId="14" xfId="15" applyNumberFormat="1" applyFont="1" applyBorder="1" applyAlignment="1">
      <alignment/>
    </xf>
    <xf numFmtId="164" fontId="4" fillId="0" borderId="14" xfId="15" applyNumberFormat="1" applyFont="1" applyBorder="1" applyAlignment="1">
      <alignment vertical="top"/>
    </xf>
    <xf numFmtId="49" fontId="3" fillId="0" borderId="2" xfId="0" applyNumberFormat="1" applyFont="1" applyBorder="1" applyAlignment="1">
      <alignment horizontal="center" vertical="top"/>
    </xf>
    <xf numFmtId="164" fontId="1" fillId="0" borderId="14" xfId="15" applyNumberFormat="1" applyFont="1" applyBorder="1" applyAlignment="1">
      <alignment vertical="top"/>
    </xf>
    <xf numFmtId="0" fontId="7" fillId="0" borderId="0" xfId="0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0" xfId="15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164" fontId="7" fillId="0" borderId="2" xfId="15" applyNumberFormat="1" applyFont="1" applyBorder="1" applyAlignment="1">
      <alignment wrapText="1"/>
    </xf>
    <xf numFmtId="164" fontId="7" fillId="0" borderId="2" xfId="15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7" xfId="0" applyNumberFormat="1" applyFont="1" applyBorder="1" applyAlignment="1">
      <alignment/>
    </xf>
    <xf numFmtId="164" fontId="7" fillId="0" borderId="7" xfId="15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horizontal="center" wrapText="1"/>
    </xf>
    <xf numFmtId="164" fontId="7" fillId="0" borderId="20" xfId="15" applyNumberFormat="1" applyFont="1" applyBorder="1" applyAlignment="1">
      <alignment wrapText="1"/>
    </xf>
    <xf numFmtId="164" fontId="7" fillId="0" borderId="20" xfId="15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164" fontId="7" fillId="0" borderId="21" xfId="15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3" xfId="0" applyFont="1" applyBorder="1" applyAlignment="1">
      <alignment/>
    </xf>
    <xf numFmtId="164" fontId="7" fillId="0" borderId="3" xfId="15" applyNumberFormat="1" applyFont="1" applyBorder="1" applyAlignment="1">
      <alignment horizontal="center" wrapText="1"/>
    </xf>
    <xf numFmtId="164" fontId="7" fillId="0" borderId="3" xfId="15" applyNumberFormat="1" applyFont="1" applyBorder="1" applyAlignment="1">
      <alignment wrapText="1"/>
    </xf>
    <xf numFmtId="164" fontId="7" fillId="0" borderId="3" xfId="15" applyNumberFormat="1" applyFont="1" applyBorder="1" applyAlignment="1">
      <alignment/>
    </xf>
    <xf numFmtId="164" fontId="7" fillId="0" borderId="9" xfId="15" applyNumberFormat="1" applyFont="1" applyBorder="1" applyAlignment="1">
      <alignment/>
    </xf>
    <xf numFmtId="164" fontId="7" fillId="0" borderId="17" xfId="15" applyNumberFormat="1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15" applyNumberFormat="1" applyFont="1" applyBorder="1" applyAlignment="1">
      <alignment vertical="center" wrapText="1"/>
    </xf>
    <xf numFmtId="164" fontId="7" fillId="0" borderId="3" xfId="15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9" xfId="15" applyNumberFormat="1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164" fontId="7" fillId="0" borderId="3" xfId="15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164" fontId="7" fillId="0" borderId="9" xfId="15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164" fontId="7" fillId="0" borderId="5" xfId="15" applyNumberFormat="1" applyFont="1" applyBorder="1" applyAlignment="1">
      <alignment wrapText="1"/>
    </xf>
    <xf numFmtId="164" fontId="7" fillId="0" borderId="5" xfId="15" applyNumberFormat="1" applyFont="1" applyBorder="1" applyAlignment="1">
      <alignment/>
    </xf>
    <xf numFmtId="164" fontId="7" fillId="0" borderId="5" xfId="15" applyNumberFormat="1" applyFont="1" applyBorder="1" applyAlignment="1">
      <alignment horizontal="right"/>
    </xf>
    <xf numFmtId="164" fontId="7" fillId="0" borderId="8" xfId="15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3" fontId="7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center" wrapText="1"/>
    </xf>
    <xf numFmtId="164" fontId="7" fillId="0" borderId="4" xfId="15" applyNumberFormat="1" applyFont="1" applyBorder="1" applyAlignment="1">
      <alignment wrapText="1"/>
    </xf>
    <xf numFmtId="164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 horizontal="right"/>
    </xf>
    <xf numFmtId="164" fontId="7" fillId="0" borderId="25" xfId="15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164" fontId="7" fillId="0" borderId="3" xfId="15" applyNumberFormat="1" applyFont="1" applyBorder="1" applyAlignment="1">
      <alignment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5" xfId="0" applyNumberFormat="1" applyFont="1" applyBorder="1" applyAlignment="1">
      <alignment horizontal="right"/>
    </xf>
    <xf numFmtId="164" fontId="7" fillId="0" borderId="8" xfId="15" applyNumberFormat="1" applyFont="1" applyBorder="1" applyAlignment="1">
      <alignment horizontal="center"/>
    </xf>
    <xf numFmtId="164" fontId="7" fillId="0" borderId="5" xfId="15" applyNumberFormat="1" applyFont="1" applyBorder="1" applyAlignment="1">
      <alignment horizontal="center"/>
    </xf>
    <xf numFmtId="164" fontId="7" fillId="0" borderId="24" xfId="15" applyNumberFormat="1" applyFont="1" applyBorder="1" applyAlignment="1">
      <alignment/>
    </xf>
    <xf numFmtId="164" fontId="7" fillId="0" borderId="2" xfId="15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64" fontId="7" fillId="0" borderId="7" xfId="15" applyNumberFormat="1" applyFont="1" applyBorder="1" applyAlignment="1">
      <alignment horizontal="center"/>
    </xf>
    <xf numFmtId="164" fontId="7" fillId="0" borderId="2" xfId="15" applyNumberFormat="1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8" fillId="0" borderId="4" xfId="0" applyFont="1" applyBorder="1" applyAlignment="1">
      <alignment horizontal="center" wrapText="1"/>
    </xf>
    <xf numFmtId="164" fontId="7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164" fontId="7" fillId="0" borderId="25" xfId="15" applyNumberFormat="1" applyFont="1" applyBorder="1" applyAlignment="1">
      <alignment horizontal="center"/>
    </xf>
    <xf numFmtId="164" fontId="7" fillId="0" borderId="4" xfId="15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0" fontId="8" fillId="0" borderId="3" xfId="0" applyFont="1" applyBorder="1" applyAlignment="1">
      <alignment wrapText="1"/>
    </xf>
    <xf numFmtId="43" fontId="7" fillId="0" borderId="3" xfId="15" applyFont="1" applyBorder="1" applyAlignment="1">
      <alignment wrapText="1"/>
    </xf>
    <xf numFmtId="164" fontId="7" fillId="0" borderId="3" xfId="15" applyNumberFormat="1" applyFont="1" applyBorder="1" applyAlignment="1">
      <alignment horizontal="center"/>
    </xf>
    <xf numFmtId="164" fontId="7" fillId="0" borderId="14" xfId="15" applyNumberFormat="1" applyFont="1" applyBorder="1" applyAlignment="1">
      <alignment horizontal="right"/>
    </xf>
    <xf numFmtId="164" fontId="7" fillId="0" borderId="9" xfId="15" applyNumberFormat="1" applyFont="1" applyBorder="1" applyAlignment="1">
      <alignment/>
    </xf>
    <xf numFmtId="164" fontId="7" fillId="0" borderId="14" xfId="15" applyNumberFormat="1" applyFont="1" applyBorder="1" applyAlignment="1">
      <alignment horizontal="center"/>
    </xf>
    <xf numFmtId="10" fontId="7" fillId="0" borderId="3" xfId="0" applyNumberFormat="1" applyFont="1" applyBorder="1" applyAlignment="1">
      <alignment horizontal="center" wrapText="1"/>
    </xf>
    <xf numFmtId="10" fontId="7" fillId="0" borderId="9" xfId="0" applyNumberFormat="1" applyFont="1" applyBorder="1" applyAlignment="1">
      <alignment horizontal="center" wrapText="1"/>
    </xf>
    <xf numFmtId="10" fontId="7" fillId="0" borderId="14" xfId="0" applyNumberFormat="1" applyFont="1" applyBorder="1" applyAlignment="1">
      <alignment horizontal="center" wrapText="1"/>
    </xf>
    <xf numFmtId="164" fontId="7" fillId="0" borderId="14" xfId="15" applyNumberFormat="1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 horizontal="center" wrapText="1"/>
    </xf>
    <xf numFmtId="10" fontId="7" fillId="0" borderId="6" xfId="0" applyNumberFormat="1" applyFont="1" applyBorder="1" applyAlignment="1">
      <alignment horizontal="center" wrapText="1"/>
    </xf>
    <xf numFmtId="10" fontId="7" fillId="0" borderId="16" xfId="0" applyNumberFormat="1" applyFont="1" applyBorder="1" applyAlignment="1">
      <alignment horizontal="center" wrapText="1"/>
    </xf>
    <xf numFmtId="10" fontId="7" fillId="0" borderId="30" xfId="0" applyNumberFormat="1" applyFont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164" fontId="7" fillId="0" borderId="31" xfId="15" applyNumberFormat="1" applyFont="1" applyBorder="1" applyAlignment="1">
      <alignment wrapText="1"/>
    </xf>
    <xf numFmtId="0" fontId="7" fillId="0" borderId="3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7" fillId="0" borderId="0" xfId="15" applyNumberFormat="1" applyFont="1" applyBorder="1" applyAlignment="1">
      <alignment wrapText="1"/>
    </xf>
    <xf numFmtId="164" fontId="7" fillId="0" borderId="0" xfId="15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8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/>
    </xf>
    <xf numFmtId="0" fontId="1" fillId="0" borderId="33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5" applyNumberFormat="1" applyFont="1" applyAlignment="1">
      <alignment/>
    </xf>
    <xf numFmtId="3" fontId="9" fillId="0" borderId="0" xfId="0" applyNumberFormat="1" applyFont="1" applyAlignment="1">
      <alignment horizontal="left"/>
    </xf>
    <xf numFmtId="0" fontId="9" fillId="0" borderId="0" xfId="0" applyFont="1" applyAlignment="1">
      <alignment vertical="top"/>
    </xf>
    <xf numFmtId="0" fontId="9" fillId="0" borderId="2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164" fontId="9" fillId="0" borderId="3" xfId="15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3" fontId="9" fillId="0" borderId="22" xfId="0" applyNumberFormat="1" applyFont="1" applyBorder="1" applyAlignment="1">
      <alignment horizontal="center" vertical="top" wrapText="1"/>
    </xf>
    <xf numFmtId="0" fontId="9" fillId="0" borderId="14" xfId="0" applyFont="1" applyBorder="1" applyAlignment="1">
      <alignment vertical="top"/>
    </xf>
    <xf numFmtId="0" fontId="9" fillId="0" borderId="3" xfId="0" applyFont="1" applyBorder="1" applyAlignment="1">
      <alignment horizontal="justify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0" borderId="3" xfId="0" applyNumberFormat="1" applyFont="1" applyBorder="1" applyAlignment="1">
      <alignment horizontal="right" vertical="top" wrapText="1"/>
    </xf>
    <xf numFmtId="4" fontId="9" fillId="0" borderId="3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justify" vertical="top" wrapText="1"/>
    </xf>
    <xf numFmtId="3" fontId="9" fillId="0" borderId="27" xfId="0" applyNumberFormat="1" applyFont="1" applyBorder="1" applyAlignment="1">
      <alignment horizontal="right" vertical="top" wrapText="1"/>
    </xf>
    <xf numFmtId="3" fontId="9" fillId="0" borderId="5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vertical="top"/>
    </xf>
    <xf numFmtId="0" fontId="9" fillId="0" borderId="4" xfId="0" applyFont="1" applyBorder="1" applyAlignment="1">
      <alignment horizontal="center" vertical="top" wrapText="1"/>
    </xf>
    <xf numFmtId="164" fontId="9" fillId="0" borderId="5" xfId="15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64" fontId="9" fillId="0" borderId="2" xfId="15" applyNumberFormat="1" applyFont="1" applyBorder="1" applyAlignment="1">
      <alignment horizontal="center" vertical="top" wrapText="1"/>
    </xf>
    <xf numFmtId="3" fontId="9" fillId="0" borderId="35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horizontal="right" vertical="top" wrapText="1"/>
    </xf>
    <xf numFmtId="4" fontId="9" fillId="0" borderId="2" xfId="0" applyNumberFormat="1" applyFont="1" applyBorder="1" applyAlignment="1">
      <alignment horizontal="right" vertical="top" wrapText="1"/>
    </xf>
    <xf numFmtId="0" fontId="9" fillId="0" borderId="28" xfId="0" applyFont="1" applyBorder="1" applyAlignment="1">
      <alignment vertical="top"/>
    </xf>
    <xf numFmtId="0" fontId="9" fillId="0" borderId="36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justify" vertical="top" wrapText="1"/>
    </xf>
    <xf numFmtId="164" fontId="9" fillId="0" borderId="4" xfId="15" applyNumberFormat="1" applyFont="1" applyBorder="1" applyAlignment="1">
      <alignment horizontal="center" vertical="top" wrapText="1"/>
    </xf>
    <xf numFmtId="3" fontId="9" fillId="0" borderId="29" xfId="0" applyNumberFormat="1" applyFont="1" applyBorder="1" applyAlignment="1">
      <alignment horizontal="right" vertical="top" wrapText="1"/>
    </xf>
    <xf numFmtId="3" fontId="9" fillId="0" borderId="4" xfId="0" applyNumberFormat="1" applyFont="1" applyBorder="1" applyAlignment="1">
      <alignment horizontal="right" vertical="top" wrapText="1"/>
    </xf>
    <xf numFmtId="164" fontId="9" fillId="0" borderId="5" xfId="15" applyNumberFormat="1" applyFont="1" applyBorder="1" applyAlignment="1">
      <alignment horizontal="right" vertical="top" wrapText="1"/>
    </xf>
    <xf numFmtId="164" fontId="9" fillId="0" borderId="24" xfId="15" applyNumberFormat="1" applyFont="1" applyBorder="1" applyAlignment="1">
      <alignment vertical="top"/>
    </xf>
    <xf numFmtId="164" fontId="9" fillId="0" borderId="2" xfId="15" applyNumberFormat="1" applyFont="1" applyBorder="1" applyAlignment="1">
      <alignment horizontal="right" vertical="top" wrapText="1"/>
    </xf>
    <xf numFmtId="164" fontId="9" fillId="0" borderId="28" xfId="15" applyNumberFormat="1" applyFont="1" applyBorder="1" applyAlignment="1">
      <alignment vertical="top"/>
    </xf>
    <xf numFmtId="0" fontId="9" fillId="0" borderId="2" xfId="0" applyFont="1" applyBorder="1" applyAlignment="1">
      <alignment/>
    </xf>
    <xf numFmtId="164" fontId="9" fillId="0" borderId="2" xfId="15" applyNumberFormat="1" applyFont="1" applyBorder="1" applyAlignment="1">
      <alignment vertical="top" wrapText="1"/>
    </xf>
    <xf numFmtId="164" fontId="9" fillId="0" borderId="4" xfId="15" applyNumberFormat="1" applyFont="1" applyBorder="1" applyAlignment="1">
      <alignment horizontal="right" vertical="top" wrapText="1"/>
    </xf>
    <xf numFmtId="164" fontId="9" fillId="0" borderId="26" xfId="15" applyNumberFormat="1" applyFont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164" fontId="9" fillId="0" borderId="3" xfId="15" applyNumberFormat="1" applyFont="1" applyBorder="1" applyAlignment="1">
      <alignment horizontal="right" vertical="top" wrapText="1"/>
    </xf>
    <xf numFmtId="164" fontId="9" fillId="0" borderId="14" xfId="15" applyNumberFormat="1" applyFont="1" applyBorder="1" applyAlignment="1">
      <alignment vertical="top"/>
    </xf>
    <xf numFmtId="164" fontId="10" fillId="0" borderId="6" xfId="15" applyNumberFormat="1" applyFont="1" applyBorder="1" applyAlignment="1">
      <alignment horizontal="center" vertical="top" wrapText="1"/>
    </xf>
    <xf numFmtId="164" fontId="7" fillId="0" borderId="5" xfId="15" applyNumberFormat="1" applyFont="1" applyBorder="1" applyAlignment="1">
      <alignment horizontal="right" wrapText="1"/>
    </xf>
    <xf numFmtId="164" fontId="7" fillId="0" borderId="5" xfId="15" applyNumberFormat="1" applyFont="1" applyBorder="1" applyAlignment="1">
      <alignment horizontal="center" wrapText="1"/>
    </xf>
    <xf numFmtId="164" fontId="7" fillId="0" borderId="4" xfId="15" applyNumberFormat="1" applyFont="1" applyBorder="1" applyAlignment="1">
      <alignment horizontal="right" wrapText="1"/>
    </xf>
    <xf numFmtId="164" fontId="7" fillId="0" borderId="4" xfId="15" applyNumberFormat="1" applyFont="1" applyBorder="1" applyAlignment="1">
      <alignment horizontal="center" wrapText="1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0" fontId="1" fillId="0" borderId="3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1" fillId="0" borderId="22" xfId="15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14" xfId="15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64" fontId="2" fillId="0" borderId="9" xfId="15" applyNumberFormat="1" applyFont="1" applyBorder="1" applyAlignment="1">
      <alignment vertical="center"/>
    </xf>
    <xf numFmtId="164" fontId="2" fillId="0" borderId="3" xfId="15" applyNumberFormat="1" applyFont="1" applyBorder="1" applyAlignment="1">
      <alignment vertical="center"/>
    </xf>
    <xf numFmtId="164" fontId="2" fillId="0" borderId="38" xfId="15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top" wrapText="1"/>
    </xf>
    <xf numFmtId="164" fontId="2" fillId="0" borderId="9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38" xfId="15" applyNumberFormat="1" applyFont="1" applyBorder="1" applyAlignment="1">
      <alignment/>
    </xf>
    <xf numFmtId="49" fontId="1" fillId="0" borderId="2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 wrapText="1"/>
    </xf>
    <xf numFmtId="164" fontId="1" fillId="0" borderId="9" xfId="15" applyNumberFormat="1" applyFont="1" applyBorder="1" applyAlignment="1">
      <alignment/>
    </xf>
    <xf numFmtId="164" fontId="1" fillId="0" borderId="3" xfId="15" applyNumberFormat="1" applyFont="1" applyBorder="1" applyAlignment="1">
      <alignment/>
    </xf>
    <xf numFmtId="164" fontId="1" fillId="0" borderId="38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164" fontId="2" fillId="0" borderId="16" xfId="15" applyNumberFormat="1" applyFont="1" applyBorder="1" applyAlignment="1">
      <alignment vertical="center"/>
    </xf>
    <xf numFmtId="164" fontId="2" fillId="0" borderId="6" xfId="15" applyNumberFormat="1" applyFont="1" applyBorder="1" applyAlignment="1">
      <alignment vertical="center"/>
    </xf>
    <xf numFmtId="164" fontId="2" fillId="0" borderId="39" xfId="15" applyNumberFormat="1" applyFont="1" applyBorder="1" applyAlignment="1">
      <alignment vertical="center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2" fillId="0" borderId="9" xfId="0" applyNumberFormat="1" applyFont="1" applyBorder="1" applyAlignment="1">
      <alignment horizontal="justify" vertical="top"/>
    </xf>
    <xf numFmtId="0" fontId="3" fillId="0" borderId="9" xfId="0" applyNumberFormat="1" applyFont="1" applyBorder="1" applyAlignment="1">
      <alignment horizontal="justify" vertical="top"/>
    </xf>
    <xf numFmtId="164" fontId="3" fillId="0" borderId="3" xfId="15" applyNumberFormat="1" applyFont="1" applyBorder="1" applyAlignment="1">
      <alignment horizontal="justify" vertical="top"/>
    </xf>
    <xf numFmtId="164" fontId="1" fillId="0" borderId="3" xfId="15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164" fontId="1" fillId="0" borderId="4" xfId="15" applyNumberFormat="1" applyFont="1" applyBorder="1" applyAlignment="1">
      <alignment horizontal="center" vertical="top"/>
    </xf>
    <xf numFmtId="164" fontId="1" fillId="0" borderId="26" xfId="15" applyNumberFormat="1" applyFont="1" applyBorder="1" applyAlignment="1">
      <alignment/>
    </xf>
    <xf numFmtId="0" fontId="1" fillId="0" borderId="3" xfId="0" applyNumberFormat="1" applyFont="1" applyBorder="1" applyAlignment="1">
      <alignment horizontal="justify" vertical="top" wrapText="1"/>
    </xf>
    <xf numFmtId="164" fontId="1" fillId="0" borderId="38" xfId="15" applyNumberFormat="1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164" fontId="8" fillId="0" borderId="3" xfId="15" applyNumberFormat="1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center" wrapText="1"/>
    </xf>
    <xf numFmtId="164" fontId="7" fillId="0" borderId="6" xfId="15" applyNumberFormat="1" applyFont="1" applyBorder="1" applyAlignment="1">
      <alignment wrapText="1"/>
    </xf>
    <xf numFmtId="164" fontId="8" fillId="0" borderId="40" xfId="15" applyNumberFormat="1" applyFont="1" applyBorder="1" applyAlignment="1">
      <alignment vertical="center" wrapText="1"/>
    </xf>
    <xf numFmtId="164" fontId="8" fillId="0" borderId="29" xfId="15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64" fontId="1" fillId="0" borderId="0" xfId="15" applyNumberFormat="1" applyFont="1" applyAlignment="1">
      <alignment horizontal="center" wrapText="1"/>
    </xf>
    <xf numFmtId="164" fontId="4" fillId="0" borderId="3" xfId="15" applyNumberFormat="1" applyFont="1" applyBorder="1" applyAlignment="1">
      <alignment vertical="top"/>
    </xf>
    <xf numFmtId="0" fontId="1" fillId="0" borderId="8" xfId="0" applyNumberFormat="1" applyFont="1" applyBorder="1" applyAlignment="1">
      <alignment horizontal="justify" vertical="top"/>
    </xf>
    <xf numFmtId="164" fontId="1" fillId="0" borderId="5" xfId="15" applyNumberFormat="1" applyFont="1" applyBorder="1" applyAlignment="1">
      <alignment horizontal="justify" vertical="top"/>
    </xf>
    <xf numFmtId="164" fontId="4" fillId="0" borderId="5" xfId="15" applyNumberFormat="1" applyFont="1" applyBorder="1" applyAlignment="1">
      <alignment vertical="top"/>
    </xf>
    <xf numFmtId="167" fontId="11" fillId="0" borderId="0" xfId="15" applyNumberFormat="1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23" xfId="0" applyFont="1" applyBorder="1" applyAlignment="1">
      <alignment horizontal="center"/>
    </xf>
    <xf numFmtId="49" fontId="2" fillId="0" borderId="38" xfId="15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18" xfId="15" applyNumberFormat="1" applyFont="1" applyBorder="1" applyAlignment="1">
      <alignment wrapText="1"/>
    </xf>
    <xf numFmtId="164" fontId="2" fillId="0" borderId="38" xfId="15" applyNumberFormat="1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164" fontId="1" fillId="0" borderId="38" xfId="15" applyNumberFormat="1" applyFont="1" applyBorder="1" applyAlignment="1">
      <alignment/>
    </xf>
    <xf numFmtId="164" fontId="2" fillId="0" borderId="38" xfId="15" applyNumberFormat="1" applyFont="1" applyBorder="1" applyAlignment="1">
      <alignment wrapText="1"/>
    </xf>
    <xf numFmtId="0" fontId="1" fillId="0" borderId="9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49" fontId="1" fillId="0" borderId="3" xfId="0" applyNumberFormat="1" applyFont="1" applyBorder="1" applyAlignment="1">
      <alignment horizontal="center" wrapText="1"/>
    </xf>
    <xf numFmtId="164" fontId="2" fillId="0" borderId="38" xfId="15" applyNumberFormat="1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6" xfId="15" applyNumberFormat="1" applyFont="1" applyBorder="1" applyAlignment="1">
      <alignment/>
    </xf>
    <xf numFmtId="164" fontId="1" fillId="0" borderId="39" xfId="15" applyNumberFormat="1" applyFont="1" applyBorder="1" applyAlignment="1">
      <alignment/>
    </xf>
    <xf numFmtId="164" fontId="1" fillId="0" borderId="31" xfId="15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64" fontId="2" fillId="0" borderId="18" xfId="15" applyNumberFormat="1" applyFont="1" applyBorder="1" applyAlignment="1">
      <alignment horizontal="left" wrapText="1"/>
    </xf>
    <xf numFmtId="164" fontId="2" fillId="0" borderId="3" xfId="15" applyNumberFormat="1" applyFont="1" applyBorder="1" applyAlignment="1">
      <alignment horizontal="left" wrapText="1"/>
    </xf>
    <xf numFmtId="164" fontId="1" fillId="0" borderId="3" xfId="15" applyNumberFormat="1" applyFont="1" applyBorder="1" applyAlignment="1">
      <alignment/>
    </xf>
    <xf numFmtId="164" fontId="2" fillId="0" borderId="3" xfId="15" applyNumberFormat="1" applyFont="1" applyBorder="1" applyAlignment="1">
      <alignment wrapText="1"/>
    </xf>
    <xf numFmtId="164" fontId="2" fillId="0" borderId="3" xfId="15" applyNumberFormat="1" applyFont="1" applyBorder="1" applyAlignment="1">
      <alignment/>
    </xf>
    <xf numFmtId="164" fontId="1" fillId="0" borderId="6" xfId="15" applyNumberFormat="1" applyFont="1" applyBorder="1" applyAlignment="1">
      <alignment/>
    </xf>
    <xf numFmtId="164" fontId="1" fillId="0" borderId="18" xfId="15" applyNumberFormat="1" applyFont="1" applyBorder="1" applyAlignment="1">
      <alignment/>
    </xf>
    <xf numFmtId="164" fontId="2" fillId="0" borderId="18" xfId="15" applyNumberFormat="1" applyFont="1" applyBorder="1" applyAlignment="1">
      <alignment horizontal="center"/>
    </xf>
    <xf numFmtId="164" fontId="2" fillId="0" borderId="3" xfId="15" applyNumberFormat="1" applyFont="1" applyBorder="1" applyAlignment="1">
      <alignment horizontal="center"/>
    </xf>
    <xf numFmtId="164" fontId="1" fillId="0" borderId="20" xfId="15" applyNumberFormat="1" applyFont="1" applyBorder="1" applyAlignment="1">
      <alignment horizontal="center"/>
    </xf>
    <xf numFmtId="164" fontId="1" fillId="0" borderId="20" xfId="15" applyNumberFormat="1" applyFont="1" applyBorder="1" applyAlignment="1">
      <alignment/>
    </xf>
    <xf numFmtId="164" fontId="4" fillId="0" borderId="8" xfId="15" applyNumberFormat="1" applyFont="1" applyBorder="1" applyAlignment="1">
      <alignment vertical="top"/>
    </xf>
    <xf numFmtId="164" fontId="2" fillId="0" borderId="28" xfId="15" applyNumberFormat="1" applyFont="1" applyBorder="1" applyAlignment="1">
      <alignment horizontal="justify" vertical="top"/>
    </xf>
    <xf numFmtId="164" fontId="1" fillId="0" borderId="24" xfId="15" applyNumberFormat="1" applyFont="1" applyBorder="1" applyAlignment="1">
      <alignment/>
    </xf>
    <xf numFmtId="164" fontId="2" fillId="0" borderId="24" xfId="15" applyNumberFormat="1" applyFont="1" applyBorder="1" applyAlignment="1">
      <alignment vertical="top"/>
    </xf>
    <xf numFmtId="164" fontId="1" fillId="0" borderId="24" xfId="15" applyNumberFormat="1" applyFont="1" applyBorder="1" applyAlignment="1">
      <alignment vertical="top"/>
    </xf>
    <xf numFmtId="164" fontId="3" fillId="0" borderId="24" xfId="15" applyNumberFormat="1" applyFont="1" applyBorder="1" applyAlignment="1">
      <alignment vertical="top"/>
    </xf>
    <xf numFmtId="164" fontId="4" fillId="0" borderId="14" xfId="15" applyNumberFormat="1" applyFont="1" applyBorder="1" applyAlignment="1">
      <alignment/>
    </xf>
    <xf numFmtId="164" fontId="3" fillId="0" borderId="14" xfId="15" applyNumberFormat="1" applyFont="1" applyBorder="1" applyAlignment="1">
      <alignment vertical="top"/>
    </xf>
    <xf numFmtId="164" fontId="2" fillId="0" borderId="30" xfId="15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top"/>
    </xf>
    <xf numFmtId="49" fontId="1" fillId="0" borderId="36" xfId="0" applyNumberFormat="1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justify" vertical="top" wrapText="1"/>
    </xf>
    <xf numFmtId="0" fontId="1" fillId="0" borderId="3" xfId="0" applyNumberFormat="1" applyFont="1" applyBorder="1" applyAlignment="1">
      <alignment horizontal="justify" vertical="top"/>
    </xf>
    <xf numFmtId="164" fontId="1" fillId="0" borderId="14" xfId="15" applyNumberFormat="1" applyFont="1" applyBorder="1" applyAlignment="1">
      <alignment horizontal="justify" vertical="top"/>
    </xf>
    <xf numFmtId="49" fontId="1" fillId="0" borderId="13" xfId="0" applyNumberFormat="1" applyFont="1" applyBorder="1" applyAlignment="1">
      <alignment horizontal="center" vertical="top"/>
    </xf>
    <xf numFmtId="164" fontId="10" fillId="0" borderId="3" xfId="15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10" fillId="0" borderId="3" xfId="0" applyFont="1" applyBorder="1" applyAlignment="1">
      <alignment horizontal="justify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justify" vertical="top" wrapText="1"/>
    </xf>
    <xf numFmtId="0" fontId="10" fillId="0" borderId="5" xfId="0" applyFont="1" applyBorder="1" applyAlignment="1">
      <alignment horizontal="left" vertical="top" wrapText="1"/>
    </xf>
    <xf numFmtId="164" fontId="10" fillId="0" borderId="5" xfId="15" applyNumberFormat="1" applyFont="1" applyBorder="1" applyAlignment="1">
      <alignment horizontal="center" vertical="top" wrapText="1"/>
    </xf>
    <xf numFmtId="3" fontId="10" fillId="0" borderId="3" xfId="0" applyNumberFormat="1" applyFont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5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9" fillId="0" borderId="8" xfId="0" applyFont="1" applyBorder="1" applyAlignment="1">
      <alignment vertical="top" wrapText="1"/>
    </xf>
    <xf numFmtId="0" fontId="7" fillId="0" borderId="0" xfId="0" applyFont="1" applyAlignment="1">
      <alignment horizontal="justify"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vertical="top" wrapText="1"/>
    </xf>
    <xf numFmtId="164" fontId="10" fillId="0" borderId="3" xfId="0" applyNumberFormat="1" applyFont="1" applyBorder="1" applyAlignment="1">
      <alignment vertical="top" wrapText="1"/>
    </xf>
    <xf numFmtId="164" fontId="10" fillId="0" borderId="30" xfId="15" applyNumberFormat="1" applyFont="1" applyBorder="1" applyAlignment="1">
      <alignment horizontal="center" vertical="top" wrapText="1"/>
    </xf>
    <xf numFmtId="164" fontId="10" fillId="0" borderId="14" xfId="15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vertical="top" wrapText="1"/>
    </xf>
    <xf numFmtId="164" fontId="9" fillId="0" borderId="24" xfId="15" applyNumberFormat="1" applyFont="1" applyBorder="1" applyAlignment="1">
      <alignment horizontal="right" vertical="top" wrapText="1"/>
    </xf>
    <xf numFmtId="37" fontId="6" fillId="0" borderId="0" xfId="0" applyNumberFormat="1" applyFont="1" applyAlignment="1" applyProtection="1">
      <alignment horizontal="justify" vertical="top" wrapText="1"/>
      <protection locked="0"/>
    </xf>
    <xf numFmtId="37" fontId="1" fillId="0" borderId="0" xfId="0" applyNumberFormat="1" applyFont="1" applyAlignment="1" applyProtection="1">
      <alignment horizontal="justify" vertical="top" wrapText="1"/>
      <protection locked="0"/>
    </xf>
    <xf numFmtId="37" fontId="1" fillId="0" borderId="0" xfId="0" applyNumberFormat="1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37" fontId="1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justify" vertical="top"/>
    </xf>
    <xf numFmtId="4" fontId="6" fillId="0" borderId="0" xfId="0" applyNumberFormat="1" applyFont="1" applyAlignment="1">
      <alignment horizontal="justify" vertical="top" wrapText="1"/>
    </xf>
    <xf numFmtId="8" fontId="2" fillId="0" borderId="0" xfId="0" applyNumberFormat="1" applyFont="1" applyAlignment="1">
      <alignment horizontal="left" vertical="top" wrapText="1"/>
    </xf>
    <xf numFmtId="37" fontId="6" fillId="0" borderId="0" xfId="0" applyNumberFormat="1" applyFont="1" applyAlignment="1">
      <alignment horizontal="justify" vertical="top" wrapText="1"/>
    </xf>
    <xf numFmtId="37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wrapText="1"/>
    </xf>
    <xf numFmtId="0" fontId="2" fillId="0" borderId="6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 indent="2"/>
    </xf>
    <xf numFmtId="49" fontId="1" fillId="0" borderId="0" xfId="0" applyNumberFormat="1" applyFont="1" applyAlignment="1">
      <alignment horizontal="justify" vertical="top" wrapText="1"/>
    </xf>
    <xf numFmtId="9" fontId="6" fillId="0" borderId="0" xfId="0" applyNumberFormat="1" applyFont="1" applyAlignment="1">
      <alignment horizontal="justify" vertical="top" wrapText="1"/>
    </xf>
    <xf numFmtId="9" fontId="1" fillId="0" borderId="0" xfId="0" applyNumberFormat="1" applyFont="1" applyAlignment="1">
      <alignment horizontal="justify" vertical="top" wrapText="1"/>
    </xf>
    <xf numFmtId="8" fontId="6" fillId="0" borderId="0" xfId="0" applyNumberFormat="1" applyFont="1" applyAlignment="1">
      <alignment horizontal="justify" vertical="top" wrapText="1"/>
    </xf>
    <xf numFmtId="8" fontId="1" fillId="0" borderId="0" xfId="0" applyNumberFormat="1" applyFont="1" applyAlignment="1">
      <alignment horizontal="justify" vertical="top" wrapText="1"/>
    </xf>
    <xf numFmtId="164" fontId="1" fillId="0" borderId="31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 horizontal="center"/>
    </xf>
    <xf numFmtId="164" fontId="1" fillId="0" borderId="0" xfId="15" applyNumberFormat="1" applyFont="1" applyAlignment="1">
      <alignment horizontal="left" wrapText="1"/>
    </xf>
    <xf numFmtId="0" fontId="1" fillId="0" borderId="2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" fillId="0" borderId="9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164" fontId="1" fillId="0" borderId="0" xfId="15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164" fontId="1" fillId="0" borderId="0" xfId="15" applyNumberFormat="1" applyFont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3" xfId="0" applyFont="1" applyBorder="1" applyAlignment="1">
      <alignment horizontal="justify" wrapText="1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164" fontId="1" fillId="0" borderId="0" xfId="15" applyNumberFormat="1" applyFont="1" applyAlignment="1">
      <alignment horizontal="center" wrapText="1"/>
    </xf>
    <xf numFmtId="0" fontId="1" fillId="0" borderId="1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4" fontId="1" fillId="0" borderId="0" xfId="0" applyNumberFormat="1" applyFont="1" applyAlignment="1">
      <alignment horizontal="justify" vertical="top" wrapText="1"/>
    </xf>
    <xf numFmtId="37" fontId="1" fillId="0" borderId="0" xfId="0" applyNumberFormat="1" applyFont="1" applyAlignment="1">
      <alignment horizontal="center" vertical="top" wrapText="1"/>
    </xf>
    <xf numFmtId="5" fontId="3" fillId="0" borderId="0" xfId="0" applyNumberFormat="1" applyFont="1" applyAlignment="1">
      <alignment horizontal="justify" vertical="top" wrapText="1"/>
    </xf>
    <xf numFmtId="5" fontId="1" fillId="0" borderId="0" xfId="0" applyNumberFormat="1" applyFont="1" applyAlignment="1">
      <alignment horizontal="justify" vertical="top" wrapText="1"/>
    </xf>
    <xf numFmtId="49" fontId="5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/>
    </xf>
    <xf numFmtId="49" fontId="3" fillId="0" borderId="0" xfId="0" applyNumberFormat="1" applyFont="1" applyAlignment="1">
      <alignment horizontal="justify" vertical="top"/>
    </xf>
    <xf numFmtId="49" fontId="1" fillId="0" borderId="19" xfId="0" applyNumberFormat="1" applyFont="1" applyBorder="1" applyAlignment="1">
      <alignment horizontal="center" vertical="top" wrapText="1"/>
    </xf>
    <xf numFmtId="164" fontId="1" fillId="0" borderId="21" xfId="15" applyNumberFormat="1" applyFont="1" applyBorder="1" applyAlignment="1">
      <alignment horizontal="center" vertical="top"/>
    </xf>
    <xf numFmtId="164" fontId="1" fillId="0" borderId="42" xfId="15" applyNumberFormat="1" applyFont="1" applyBorder="1" applyAlignment="1">
      <alignment horizontal="center" vertical="top"/>
    </xf>
    <xf numFmtId="164" fontId="1" fillId="0" borderId="45" xfId="15" applyNumberFormat="1" applyFont="1" applyBorder="1" applyAlignment="1">
      <alignment horizontal="center" vertical="top"/>
    </xf>
    <xf numFmtId="0" fontId="7" fillId="0" borderId="0" xfId="0" applyFont="1" applyAlignment="1">
      <alignment horizontal="justify"/>
    </xf>
    <xf numFmtId="0" fontId="9" fillId="0" borderId="5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46" xfId="0" applyFont="1" applyBorder="1" applyAlignment="1">
      <alignment horizontal="justify" vertical="center"/>
    </xf>
    <xf numFmtId="0" fontId="10" fillId="0" borderId="43" xfId="0" applyFont="1" applyBorder="1" applyAlignment="1">
      <alignment horizontal="justify" vertical="center"/>
    </xf>
    <xf numFmtId="0" fontId="10" fillId="0" borderId="44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top" wrapText="1"/>
    </xf>
    <xf numFmtId="0" fontId="7" fillId="0" borderId="0" xfId="0" applyFont="1" applyAlignment="1">
      <alignment horizontal="left"/>
    </xf>
    <xf numFmtId="164" fontId="9" fillId="0" borderId="3" xfId="15" applyNumberFormat="1" applyFont="1" applyBorder="1" applyAlignment="1">
      <alignment horizontal="center" vertical="top" wrapText="1"/>
    </xf>
    <xf numFmtId="3" fontId="9" fillId="0" borderId="3" xfId="0" applyNumberFormat="1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justify" vertical="top" wrapText="1"/>
    </xf>
    <xf numFmtId="164" fontId="9" fillId="0" borderId="9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17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Border="1" applyAlignment="1">
      <alignment horizontal="left"/>
    </xf>
    <xf numFmtId="164" fontId="9" fillId="0" borderId="0" xfId="0" applyNumberFormat="1" applyFont="1" applyAlignment="1">
      <alignment horizontal="left"/>
    </xf>
    <xf numFmtId="164" fontId="9" fillId="0" borderId="31" xfId="15" applyNumberFormat="1" applyFont="1" applyBorder="1" applyAlignment="1">
      <alignment horizontal="center" vertical="top" wrapText="1"/>
    </xf>
    <xf numFmtId="164" fontId="9" fillId="0" borderId="47" xfId="15" applyNumberFormat="1" applyFont="1" applyBorder="1" applyAlignment="1">
      <alignment horizontal="center" vertical="top" wrapText="1"/>
    </xf>
    <xf numFmtId="164" fontId="9" fillId="0" borderId="19" xfId="15" applyNumberFormat="1" applyFont="1" applyBorder="1" applyAlignment="1">
      <alignment horizontal="center" vertical="top" wrapText="1"/>
    </xf>
    <xf numFmtId="164" fontId="9" fillId="0" borderId="48" xfId="15" applyNumberFormat="1" applyFont="1" applyBorder="1" applyAlignment="1">
      <alignment horizontal="center" vertical="top" wrapText="1"/>
    </xf>
    <xf numFmtId="164" fontId="9" fillId="0" borderId="0" xfId="15" applyNumberFormat="1" applyFont="1" applyAlignment="1">
      <alignment horizontal="center"/>
    </xf>
    <xf numFmtId="164" fontId="9" fillId="0" borderId="20" xfId="15" applyNumberFormat="1" applyFont="1" applyBorder="1" applyAlignment="1">
      <alignment horizontal="center" vertical="top" wrapText="1"/>
    </xf>
    <xf numFmtId="3" fontId="9" fillId="0" borderId="20" xfId="0" applyNumberFormat="1" applyFont="1" applyBorder="1" applyAlignment="1">
      <alignment horizontal="center" vertical="top" wrapText="1"/>
    </xf>
    <xf numFmtId="0" fontId="9" fillId="0" borderId="21" xfId="15" applyNumberFormat="1" applyFont="1" applyBorder="1" applyAlignment="1">
      <alignment horizontal="center" vertical="top" wrapText="1"/>
    </xf>
    <xf numFmtId="0" fontId="9" fillId="0" borderId="41" xfId="15" applyNumberFormat="1" applyFont="1" applyBorder="1" applyAlignment="1">
      <alignment horizontal="center" vertical="top" wrapText="1"/>
    </xf>
    <xf numFmtId="0" fontId="9" fillId="0" borderId="42" xfId="15" applyNumberFormat="1" applyFont="1" applyBorder="1" applyAlignment="1">
      <alignment horizontal="center" vertical="top" wrapText="1"/>
    </xf>
    <xf numFmtId="164" fontId="9" fillId="0" borderId="19" xfId="15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164" fontId="9" fillId="0" borderId="20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7" xfId="0" applyFont="1" applyBorder="1" applyAlignment="1">
      <alignment horizontal="justify" wrapText="1"/>
    </xf>
    <xf numFmtId="164" fontId="7" fillId="0" borderId="0" xfId="15" applyNumberFormat="1" applyFont="1" applyBorder="1" applyAlignment="1">
      <alignment horizontal="left"/>
    </xf>
    <xf numFmtId="164" fontId="7" fillId="0" borderId="0" xfId="15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164" fontId="7" fillId="0" borderId="31" xfId="15" applyNumberFormat="1" applyFont="1" applyBorder="1" applyAlignment="1">
      <alignment horizontal="center"/>
    </xf>
    <xf numFmtId="164" fontId="7" fillId="0" borderId="0" xfId="15" applyNumberFormat="1" applyFont="1" applyBorder="1" applyAlignment="1">
      <alignment horizontal="center"/>
    </xf>
    <xf numFmtId="164" fontId="8" fillId="0" borderId="19" xfId="15" applyNumberFormat="1" applyFont="1" applyBorder="1" applyAlignment="1">
      <alignment horizontal="center" vertical="top"/>
    </xf>
    <xf numFmtId="164" fontId="8" fillId="0" borderId="49" xfId="15" applyNumberFormat="1" applyFont="1" applyBorder="1" applyAlignment="1">
      <alignment/>
    </xf>
    <xf numFmtId="164" fontId="8" fillId="0" borderId="50" xfId="15" applyNumberFormat="1" applyFont="1" applyBorder="1" applyAlignment="1">
      <alignment/>
    </xf>
    <xf numFmtId="164" fontId="8" fillId="0" borderId="31" xfId="15" applyNumberFormat="1" applyFont="1" applyBorder="1" applyAlignment="1">
      <alignment vertical="center" wrapText="1"/>
    </xf>
    <xf numFmtId="164" fontId="8" fillId="0" borderId="51" xfId="15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52" xfId="0" applyFont="1" applyBorder="1" applyAlignment="1">
      <alignment horizontal="center" vertical="top"/>
    </xf>
    <xf numFmtId="0" fontId="1" fillId="0" borderId="52" xfId="0" applyFont="1" applyBorder="1" applyAlignment="1">
      <alignment horizontal="center" wrapText="1"/>
    </xf>
    <xf numFmtId="164" fontId="1" fillId="0" borderId="52" xfId="15" applyNumberFormat="1" applyFont="1" applyBorder="1" applyAlignment="1">
      <alignment horizontal="center" vertical="top"/>
    </xf>
    <xf numFmtId="164" fontId="1" fillId="0" borderId="53" xfId="15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2" xfId="15" applyNumberFormat="1" applyFont="1" applyBorder="1" applyAlignment="1">
      <alignment horizontal="center"/>
    </xf>
    <xf numFmtId="164" fontId="1" fillId="0" borderId="28" xfId="15" applyNumberFormat="1" applyFont="1" applyBorder="1" applyAlignment="1">
      <alignment horizontal="center"/>
    </xf>
    <xf numFmtId="164" fontId="2" fillId="0" borderId="2" xfId="15" applyNumberFormat="1" applyFont="1" applyBorder="1" applyAlignment="1">
      <alignment horizontal="center"/>
    </xf>
    <xf numFmtId="164" fontId="2" fillId="0" borderId="28" xfId="15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4" fontId="1" fillId="0" borderId="7" xfId="15" applyNumberFormat="1" applyFont="1" applyBorder="1" applyAlignment="1">
      <alignment horizontal="center"/>
    </xf>
    <xf numFmtId="164" fontId="1" fillId="0" borderId="54" xfId="15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55" xfId="0" applyFont="1" applyBorder="1" applyAlignment="1">
      <alignment horizontal="left"/>
    </xf>
    <xf numFmtId="0" fontId="1" fillId="0" borderId="55" xfId="0" applyFont="1" applyBorder="1" applyAlignment="1">
      <alignment horizontal="center"/>
    </xf>
    <xf numFmtId="164" fontId="1" fillId="0" borderId="55" xfId="15" applyNumberFormat="1" applyFont="1" applyBorder="1" applyAlignment="1">
      <alignment horizontal="center"/>
    </xf>
    <xf numFmtId="164" fontId="1" fillId="0" borderId="5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7">
      <selection activeCell="I36" sqref="I36"/>
    </sheetView>
  </sheetViews>
  <sheetFormatPr defaultColWidth="9.00390625" defaultRowHeight="12.75"/>
  <cols>
    <col min="1" max="1" width="4.75390625" style="28" customWidth="1"/>
    <col min="2" max="2" width="6.125" style="53" customWidth="1"/>
    <col min="3" max="3" width="5.25390625" style="53" customWidth="1"/>
    <col min="4" max="4" width="33.625" style="28" customWidth="1"/>
    <col min="5" max="6" width="10.375" style="28" customWidth="1"/>
    <col min="7" max="7" width="10.875" style="28" customWidth="1"/>
    <col min="8" max="8" width="10.625" style="3" customWidth="1"/>
    <col min="9" max="16384" width="9.125" style="2" customWidth="1"/>
  </cols>
  <sheetData>
    <row r="1" spans="1:7" ht="13.5" customHeight="1">
      <c r="A1" s="400" t="s">
        <v>30</v>
      </c>
      <c r="B1" s="400"/>
      <c r="C1" s="400"/>
      <c r="D1" s="400"/>
      <c r="E1" s="400"/>
      <c r="F1" s="400"/>
      <c r="G1" s="400"/>
    </row>
    <row r="2" spans="1:8" ht="13.5" customHeight="1">
      <c r="A2" s="401" t="s">
        <v>330</v>
      </c>
      <c r="B2" s="401"/>
      <c r="C2" s="401"/>
      <c r="D2" s="401"/>
      <c r="E2" s="401"/>
      <c r="F2" s="401"/>
      <c r="G2" s="401"/>
      <c r="H2" s="401"/>
    </row>
    <row r="3" spans="1:8" ht="13.5" customHeight="1">
      <c r="A3" s="402" t="s">
        <v>318</v>
      </c>
      <c r="B3" s="402"/>
      <c r="C3" s="402"/>
      <c r="D3" s="402"/>
      <c r="E3" s="402"/>
      <c r="F3" s="402"/>
      <c r="G3" s="402"/>
      <c r="H3" s="402"/>
    </row>
    <row r="4" spans="1:8" ht="13.5" customHeight="1">
      <c r="A4" s="402" t="s">
        <v>319</v>
      </c>
      <c r="B4" s="402"/>
      <c r="C4" s="402"/>
      <c r="D4" s="402"/>
      <c r="E4" s="402"/>
      <c r="F4" s="402"/>
      <c r="G4" s="402"/>
      <c r="H4" s="402"/>
    </row>
    <row r="5" spans="1:8" ht="13.5" customHeight="1">
      <c r="A5" s="403" t="s">
        <v>320</v>
      </c>
      <c r="B5" s="403"/>
      <c r="C5" s="403"/>
      <c r="D5" s="403"/>
      <c r="E5" s="403"/>
      <c r="F5" s="403"/>
      <c r="G5" s="403"/>
      <c r="H5" s="403"/>
    </row>
    <row r="6" spans="1:8" ht="13.5" customHeight="1">
      <c r="A6" s="403" t="s">
        <v>321</v>
      </c>
      <c r="B6" s="403"/>
      <c r="C6" s="403"/>
      <c r="D6" s="403"/>
      <c r="E6" s="403"/>
      <c r="F6" s="403"/>
      <c r="G6" s="403"/>
      <c r="H6" s="403"/>
    </row>
    <row r="7" spans="1:8" ht="13.5" customHeight="1">
      <c r="A7" s="403" t="s">
        <v>322</v>
      </c>
      <c r="B7" s="403"/>
      <c r="C7" s="403"/>
      <c r="D7" s="403"/>
      <c r="E7" s="403"/>
      <c r="F7" s="403"/>
      <c r="G7" s="403"/>
      <c r="H7" s="403"/>
    </row>
    <row r="8" spans="1:8" ht="13.5" customHeight="1">
      <c r="A8" s="403" t="s">
        <v>323</v>
      </c>
      <c r="B8" s="403"/>
      <c r="C8" s="403"/>
      <c r="D8" s="403"/>
      <c r="E8" s="403"/>
      <c r="F8" s="403"/>
      <c r="G8" s="403"/>
      <c r="H8" s="403"/>
    </row>
    <row r="9" spans="1:8" ht="13.5" customHeight="1">
      <c r="A9" s="403" t="s">
        <v>324</v>
      </c>
      <c r="B9" s="403"/>
      <c r="C9" s="403"/>
      <c r="D9" s="403"/>
      <c r="E9" s="403"/>
      <c r="F9" s="403"/>
      <c r="G9" s="403"/>
      <c r="H9" s="403"/>
    </row>
    <row r="10" spans="1:8" ht="13.5" customHeight="1">
      <c r="A10" s="403" t="s">
        <v>325</v>
      </c>
      <c r="B10" s="403"/>
      <c r="C10" s="403"/>
      <c r="D10" s="403"/>
      <c r="E10" s="403"/>
      <c r="F10" s="403"/>
      <c r="G10" s="403"/>
      <c r="H10" s="403"/>
    </row>
    <row r="11" spans="1:8" ht="13.5" customHeight="1">
      <c r="A11" s="403" t="s">
        <v>326</v>
      </c>
      <c r="B11" s="403"/>
      <c r="C11" s="403"/>
      <c r="D11" s="403"/>
      <c r="E11" s="403"/>
      <c r="F11" s="403"/>
      <c r="G11" s="403"/>
      <c r="H11" s="403"/>
    </row>
    <row r="12" spans="1:8" ht="13.5" customHeight="1">
      <c r="A12" s="403" t="s">
        <v>327</v>
      </c>
      <c r="B12" s="403"/>
      <c r="C12" s="403"/>
      <c r="D12" s="403"/>
      <c r="E12" s="403"/>
      <c r="F12" s="403"/>
      <c r="G12" s="403"/>
      <c r="H12" s="403"/>
    </row>
    <row r="13" spans="1:8" ht="13.5" customHeight="1">
      <c r="A13" s="404" t="s">
        <v>426</v>
      </c>
      <c r="B13" s="404"/>
      <c r="C13" s="404"/>
      <c r="D13" s="404"/>
      <c r="E13" s="404"/>
      <c r="F13" s="404"/>
      <c r="G13" s="404"/>
      <c r="H13" s="404"/>
    </row>
    <row r="14" spans="1:8" ht="33.75" customHeight="1">
      <c r="A14" s="405" t="s">
        <v>410</v>
      </c>
      <c r="B14" s="406"/>
      <c r="C14" s="406"/>
      <c r="D14" s="406"/>
      <c r="E14" s="406"/>
      <c r="F14" s="406"/>
      <c r="G14" s="406"/>
      <c r="H14" s="406"/>
    </row>
    <row r="15" spans="1:8" ht="33.75" customHeight="1">
      <c r="A15" s="406" t="s">
        <v>422</v>
      </c>
      <c r="B15" s="406"/>
      <c r="C15" s="406"/>
      <c r="D15" s="406"/>
      <c r="E15" s="406"/>
      <c r="F15" s="406"/>
      <c r="G15" s="406"/>
      <c r="H15" s="406"/>
    </row>
    <row r="16" spans="1:8" ht="47.25" customHeight="1">
      <c r="A16" s="407" t="s">
        <v>411</v>
      </c>
      <c r="B16" s="408"/>
      <c r="C16" s="408"/>
      <c r="D16" s="408"/>
      <c r="E16" s="408"/>
      <c r="F16" s="408"/>
      <c r="G16" s="408"/>
      <c r="H16" s="408"/>
    </row>
    <row r="17" spans="1:8" ht="35.25" customHeight="1">
      <c r="A17" s="407" t="s">
        <v>412</v>
      </c>
      <c r="B17" s="408"/>
      <c r="C17" s="408"/>
      <c r="D17" s="408"/>
      <c r="E17" s="408"/>
      <c r="F17" s="408"/>
      <c r="G17" s="408"/>
      <c r="H17" s="408"/>
    </row>
    <row r="18" spans="1:8" ht="35.25" customHeight="1">
      <c r="A18" s="407" t="s">
        <v>413</v>
      </c>
      <c r="B18" s="408"/>
      <c r="C18" s="408"/>
      <c r="D18" s="408"/>
      <c r="E18" s="408"/>
      <c r="F18" s="408"/>
      <c r="G18" s="408"/>
      <c r="H18" s="408"/>
    </row>
    <row r="19" spans="1:8" ht="35.25" customHeight="1">
      <c r="A19" s="407" t="s">
        <v>414</v>
      </c>
      <c r="B19" s="408"/>
      <c r="C19" s="408"/>
      <c r="D19" s="408"/>
      <c r="E19" s="408"/>
      <c r="F19" s="408"/>
      <c r="G19" s="408"/>
      <c r="H19" s="408"/>
    </row>
    <row r="20" spans="1:8" ht="45.75" customHeight="1">
      <c r="A20" s="407" t="s">
        <v>415</v>
      </c>
      <c r="B20" s="408"/>
      <c r="C20" s="408"/>
      <c r="D20" s="408"/>
      <c r="E20" s="408"/>
      <c r="F20" s="408"/>
      <c r="G20" s="408"/>
      <c r="H20" s="408"/>
    </row>
    <row r="21" spans="1:8" ht="58.5" customHeight="1">
      <c r="A21" s="408" t="s">
        <v>328</v>
      </c>
      <c r="B21" s="408"/>
      <c r="C21" s="408"/>
      <c r="D21" s="408"/>
      <c r="E21" s="408"/>
      <c r="F21" s="408"/>
      <c r="G21" s="408"/>
      <c r="H21" s="408"/>
    </row>
    <row r="22" spans="1:8" ht="34.5" customHeight="1">
      <c r="A22" s="407" t="s">
        <v>416</v>
      </c>
      <c r="B22" s="408"/>
      <c r="C22" s="408"/>
      <c r="D22" s="408"/>
      <c r="E22" s="408"/>
      <c r="F22" s="408"/>
      <c r="G22" s="408"/>
      <c r="H22" s="408"/>
    </row>
    <row r="23" spans="1:8" ht="16.5" customHeight="1">
      <c r="A23" s="392" t="s">
        <v>329</v>
      </c>
      <c r="B23" s="392"/>
      <c r="C23" s="392"/>
      <c r="D23" s="392"/>
      <c r="E23" s="392"/>
      <c r="F23" s="392"/>
      <c r="G23" s="392"/>
      <c r="H23" s="392"/>
    </row>
    <row r="24" spans="1:8" ht="14.25" customHeight="1">
      <c r="A24" s="393" t="s">
        <v>421</v>
      </c>
      <c r="B24" s="394"/>
      <c r="C24" s="394"/>
      <c r="D24" s="394"/>
      <c r="E24" s="394"/>
      <c r="F24" s="394"/>
      <c r="G24" s="394"/>
      <c r="H24" s="395"/>
    </row>
    <row r="25" spans="1:8" ht="33.75" customHeight="1">
      <c r="A25" s="394" t="s">
        <v>419</v>
      </c>
      <c r="B25" s="394"/>
      <c r="C25" s="394"/>
      <c r="D25" s="394"/>
      <c r="E25" s="394"/>
      <c r="F25" s="394"/>
      <c r="G25" s="394"/>
      <c r="H25" s="395"/>
    </row>
    <row r="26" spans="1:8" ht="59.25" customHeight="1">
      <c r="A26" s="394" t="s">
        <v>420</v>
      </c>
      <c r="B26" s="396"/>
      <c r="C26" s="396"/>
      <c r="D26" s="396"/>
      <c r="E26" s="396"/>
      <c r="F26" s="396"/>
      <c r="G26" s="396"/>
      <c r="H26" s="396"/>
    </row>
    <row r="27" spans="1:8" ht="56.25" customHeight="1">
      <c r="A27" s="393" t="s">
        <v>380</v>
      </c>
      <c r="B27" s="397"/>
      <c r="C27" s="397"/>
      <c r="D27" s="397"/>
      <c r="E27" s="397"/>
      <c r="F27" s="397"/>
      <c r="G27" s="397"/>
      <c r="H27" s="397"/>
    </row>
    <row r="28" spans="1:8" ht="24" customHeight="1">
      <c r="A28" s="383" t="s">
        <v>381</v>
      </c>
      <c r="B28" s="397"/>
      <c r="C28" s="397"/>
      <c r="D28" s="397"/>
      <c r="E28" s="397"/>
      <c r="F28" s="397"/>
      <c r="G28" s="397"/>
      <c r="H28" s="397"/>
    </row>
    <row r="29" spans="1:8" ht="13.5" customHeight="1">
      <c r="A29" s="384" t="s">
        <v>382</v>
      </c>
      <c r="B29" s="397"/>
      <c r="C29" s="397"/>
      <c r="D29" s="397"/>
      <c r="E29" s="397"/>
      <c r="F29" s="397"/>
      <c r="G29" s="397"/>
      <c r="H29" s="397"/>
    </row>
    <row r="30" spans="1:8" ht="12.75" customHeight="1">
      <c r="A30" s="385" t="s">
        <v>383</v>
      </c>
      <c r="B30" s="385"/>
      <c r="C30" s="385"/>
      <c r="D30" s="385"/>
      <c r="E30" s="385"/>
      <c r="F30" s="385"/>
      <c r="G30" s="385"/>
      <c r="H30" s="385"/>
    </row>
    <row r="31" spans="1:8" ht="14.25" customHeight="1">
      <c r="A31" s="385" t="s">
        <v>384</v>
      </c>
      <c r="B31" s="385"/>
      <c r="C31" s="385"/>
      <c r="D31" s="385"/>
      <c r="E31" s="385"/>
      <c r="F31" s="385"/>
      <c r="G31" s="385"/>
      <c r="H31" s="385"/>
    </row>
    <row r="32" spans="1:8" ht="23.25" customHeight="1">
      <c r="A32" s="383" t="s">
        <v>417</v>
      </c>
      <c r="B32" s="384"/>
      <c r="C32" s="384"/>
      <c r="D32" s="384"/>
      <c r="E32" s="384"/>
      <c r="F32" s="384"/>
      <c r="G32" s="384"/>
      <c r="H32" s="384"/>
    </row>
    <row r="33" spans="1:8" ht="47.25" customHeight="1">
      <c r="A33" s="383" t="s">
        <v>345</v>
      </c>
      <c r="B33" s="397"/>
      <c r="C33" s="397"/>
      <c r="D33" s="397"/>
      <c r="E33" s="397"/>
      <c r="F33" s="397"/>
      <c r="G33" s="397"/>
      <c r="H33" s="397"/>
    </row>
    <row r="34" spans="1:8" ht="39" customHeight="1">
      <c r="A34" s="386" t="s">
        <v>385</v>
      </c>
      <c r="B34" s="387"/>
      <c r="C34" s="387"/>
      <c r="D34" s="387"/>
      <c r="E34" s="387"/>
      <c r="F34" s="387"/>
      <c r="G34" s="387"/>
      <c r="H34" s="387"/>
    </row>
    <row r="35" spans="1:8" ht="26.25" customHeight="1">
      <c r="A35" s="387" t="s">
        <v>402</v>
      </c>
      <c r="B35" s="396"/>
      <c r="C35" s="396"/>
      <c r="D35" s="396"/>
      <c r="E35" s="396"/>
      <c r="F35" s="396"/>
      <c r="G35" s="396"/>
      <c r="H35" s="396"/>
    </row>
    <row r="36" spans="1:8" ht="24" customHeight="1">
      <c r="A36" s="393" t="s">
        <v>386</v>
      </c>
      <c r="B36" s="387"/>
      <c r="C36" s="387"/>
      <c r="D36" s="387"/>
      <c r="E36" s="387"/>
      <c r="F36" s="387"/>
      <c r="G36" s="387"/>
      <c r="H36" s="395"/>
    </row>
    <row r="37" spans="1:8" ht="13.5" customHeight="1">
      <c r="A37" s="393" t="s">
        <v>430</v>
      </c>
      <c r="B37" s="388"/>
      <c r="C37" s="388"/>
      <c r="D37" s="388"/>
      <c r="E37" s="388"/>
      <c r="F37" s="388"/>
      <c r="G37" s="388"/>
      <c r="H37" s="388"/>
    </row>
    <row r="38" spans="1:8" ht="13.5" customHeight="1">
      <c r="A38" s="389" t="s">
        <v>387</v>
      </c>
      <c r="B38" s="389"/>
      <c r="C38" s="389"/>
      <c r="D38" s="389"/>
      <c r="E38" s="389"/>
      <c r="F38" s="389"/>
      <c r="G38" s="389"/>
      <c r="H38" s="389"/>
    </row>
    <row r="39" spans="1:8" ht="13.5" customHeight="1">
      <c r="A39" s="389" t="s">
        <v>388</v>
      </c>
      <c r="B39" s="389"/>
      <c r="C39" s="389"/>
      <c r="D39" s="389"/>
      <c r="E39" s="389"/>
      <c r="F39" s="389"/>
      <c r="G39" s="389"/>
      <c r="H39" s="389"/>
    </row>
    <row r="40" spans="1:8" ht="13.5" customHeight="1">
      <c r="A40" s="389" t="s">
        <v>389</v>
      </c>
      <c r="B40" s="389"/>
      <c r="C40" s="389"/>
      <c r="D40" s="389"/>
      <c r="E40" s="389"/>
      <c r="F40" s="389"/>
      <c r="G40" s="389"/>
      <c r="H40" s="389"/>
    </row>
    <row r="41" spans="1:8" ht="13.5" customHeight="1">
      <c r="A41" s="389" t="s">
        <v>418</v>
      </c>
      <c r="B41" s="389"/>
      <c r="C41" s="389"/>
      <c r="D41" s="389"/>
      <c r="E41" s="389"/>
      <c r="F41" s="389"/>
      <c r="G41" s="389"/>
      <c r="H41" s="389"/>
    </row>
    <row r="42" spans="1:8" ht="13.5" customHeight="1">
      <c r="A42" s="393" t="s">
        <v>390</v>
      </c>
      <c r="B42" s="388"/>
      <c r="C42" s="388"/>
      <c r="D42" s="388"/>
      <c r="E42" s="388"/>
      <c r="F42" s="388"/>
      <c r="G42" s="388"/>
      <c r="H42" s="388"/>
    </row>
    <row r="43" spans="1:8" ht="13.5" customHeight="1">
      <c r="A43" s="394" t="s">
        <v>391</v>
      </c>
      <c r="B43" s="394"/>
      <c r="C43" s="394"/>
      <c r="D43" s="394"/>
      <c r="E43" s="394"/>
      <c r="F43" s="394"/>
      <c r="G43" s="394"/>
      <c r="H43" s="394"/>
    </row>
    <row r="44" spans="1:8" ht="21.75" customHeight="1">
      <c r="A44" s="394" t="s">
        <v>403</v>
      </c>
      <c r="B44" s="394"/>
      <c r="C44" s="394"/>
      <c r="D44" s="394"/>
      <c r="E44" s="394"/>
      <c r="F44" s="394"/>
      <c r="G44" s="394"/>
      <c r="H44" s="394"/>
    </row>
    <row r="45" spans="1:8" ht="13.5" customHeight="1">
      <c r="A45" s="394" t="s">
        <v>392</v>
      </c>
      <c r="B45" s="394"/>
      <c r="C45" s="394"/>
      <c r="D45" s="394"/>
      <c r="E45" s="394"/>
      <c r="F45" s="394"/>
      <c r="G45" s="394"/>
      <c r="H45" s="394"/>
    </row>
    <row r="46" spans="1:8" ht="22.5" customHeight="1">
      <c r="A46" s="393" t="s">
        <v>393</v>
      </c>
      <c r="B46" s="394"/>
      <c r="C46" s="394"/>
      <c r="D46" s="394"/>
      <c r="E46" s="394"/>
      <c r="F46" s="394"/>
      <c r="G46" s="394"/>
      <c r="H46" s="394"/>
    </row>
    <row r="47" spans="1:8" ht="22.5" customHeight="1">
      <c r="A47" s="393" t="s">
        <v>394</v>
      </c>
      <c r="B47" s="394"/>
      <c r="C47" s="394"/>
      <c r="D47" s="394"/>
      <c r="E47" s="394"/>
      <c r="F47" s="394"/>
      <c r="G47" s="394"/>
      <c r="H47" s="394"/>
    </row>
    <row r="48" spans="1:8" ht="22.5" customHeight="1">
      <c r="A48" s="393" t="s">
        <v>395</v>
      </c>
      <c r="B48" s="387"/>
      <c r="C48" s="387"/>
      <c r="D48" s="387"/>
      <c r="E48" s="387"/>
      <c r="F48" s="387"/>
      <c r="G48" s="387"/>
      <c r="H48" s="395"/>
    </row>
    <row r="49" spans="1:8" ht="24" customHeight="1">
      <c r="A49" s="393" t="s">
        <v>396</v>
      </c>
      <c r="B49" s="387"/>
      <c r="C49" s="387"/>
      <c r="D49" s="387"/>
      <c r="E49" s="387"/>
      <c r="F49" s="387"/>
      <c r="G49" s="387"/>
      <c r="H49" s="395"/>
    </row>
    <row r="50" spans="1:8" ht="45.75" customHeight="1">
      <c r="A50" s="393" t="s">
        <v>331</v>
      </c>
      <c r="B50" s="388"/>
      <c r="C50" s="388"/>
      <c r="D50" s="388"/>
      <c r="E50" s="388"/>
      <c r="F50" s="388"/>
      <c r="G50" s="388"/>
      <c r="H50" s="388"/>
    </row>
    <row r="51" spans="1:8" ht="45.75" customHeight="1">
      <c r="A51" s="393" t="s">
        <v>332</v>
      </c>
      <c r="B51" s="388"/>
      <c r="C51" s="388"/>
      <c r="D51" s="388"/>
      <c r="E51" s="388"/>
      <c r="F51" s="388"/>
      <c r="G51" s="388"/>
      <c r="H51" s="388"/>
    </row>
    <row r="52" spans="1:8" ht="46.5" customHeight="1">
      <c r="A52" s="394" t="s">
        <v>333</v>
      </c>
      <c r="B52" s="390"/>
      <c r="C52" s="390"/>
      <c r="D52" s="390"/>
      <c r="E52" s="390"/>
      <c r="F52" s="390"/>
      <c r="G52" s="390"/>
      <c r="H52" s="390"/>
    </row>
    <row r="53" spans="1:8" ht="34.5" customHeight="1">
      <c r="A53" s="393" t="s">
        <v>423</v>
      </c>
      <c r="B53" s="397"/>
      <c r="C53" s="397"/>
      <c r="D53" s="397"/>
      <c r="E53" s="397"/>
      <c r="F53" s="397"/>
      <c r="G53" s="397"/>
      <c r="H53" s="397"/>
    </row>
    <row r="54" spans="1:8" ht="24.75" customHeight="1">
      <c r="A54" s="391" t="s">
        <v>334</v>
      </c>
      <c r="B54" s="444"/>
      <c r="C54" s="444"/>
      <c r="D54" s="444"/>
      <c r="E54" s="444"/>
      <c r="F54" s="444"/>
      <c r="G54" s="444"/>
      <c r="H54" s="395"/>
    </row>
    <row r="55" spans="1:8" ht="48" customHeight="1">
      <c r="A55" s="444" t="s">
        <v>335</v>
      </c>
      <c r="B55" s="390"/>
      <c r="C55" s="390"/>
      <c r="D55" s="390"/>
      <c r="E55" s="390"/>
      <c r="F55" s="390"/>
      <c r="G55" s="390"/>
      <c r="H55" s="390"/>
    </row>
    <row r="56" spans="1:8" ht="34.5" customHeight="1">
      <c r="A56" s="391" t="s">
        <v>431</v>
      </c>
      <c r="B56" s="387"/>
      <c r="C56" s="387"/>
      <c r="D56" s="387"/>
      <c r="E56" s="387"/>
      <c r="F56" s="387"/>
      <c r="G56" s="387"/>
      <c r="H56" s="395"/>
    </row>
    <row r="57" spans="1:8" ht="24.75" customHeight="1">
      <c r="A57" s="391" t="s">
        <v>397</v>
      </c>
      <c r="B57" s="387"/>
      <c r="C57" s="387"/>
      <c r="D57" s="387"/>
      <c r="E57" s="387"/>
      <c r="F57" s="387"/>
      <c r="G57" s="387"/>
      <c r="H57" s="395"/>
    </row>
    <row r="58" spans="1:8" ht="24.75" customHeight="1">
      <c r="A58" s="391" t="s">
        <v>399</v>
      </c>
      <c r="B58" s="387"/>
      <c r="C58" s="387"/>
      <c r="D58" s="387"/>
      <c r="E58" s="387"/>
      <c r="F58" s="387"/>
      <c r="G58" s="387"/>
      <c r="H58" s="395"/>
    </row>
    <row r="59" spans="1:8" ht="35.25" customHeight="1">
      <c r="A59" s="393" t="s">
        <v>398</v>
      </c>
      <c r="B59" s="387"/>
      <c r="C59" s="387"/>
      <c r="D59" s="387"/>
      <c r="E59" s="387"/>
      <c r="F59" s="387"/>
      <c r="G59" s="387"/>
      <c r="H59" s="395"/>
    </row>
    <row r="60" spans="1:8" ht="19.5" customHeight="1">
      <c r="A60" s="445"/>
      <c r="B60" s="445"/>
      <c r="C60" s="445"/>
      <c r="D60" s="445"/>
      <c r="E60" s="445"/>
      <c r="F60" s="445"/>
      <c r="G60" s="445"/>
      <c r="H60" s="445"/>
    </row>
    <row r="61" spans="1:7" ht="25.5" customHeight="1">
      <c r="A61" s="394"/>
      <c r="B61" s="387"/>
      <c r="C61" s="387"/>
      <c r="D61" s="387"/>
      <c r="E61" s="387"/>
      <c r="F61" s="387"/>
      <c r="G61" s="387"/>
    </row>
    <row r="62" spans="1:7" ht="12.75" customHeight="1">
      <c r="A62" s="394"/>
      <c r="B62" s="394"/>
      <c r="C62" s="394"/>
      <c r="D62" s="394"/>
      <c r="E62" s="394"/>
      <c r="F62" s="394"/>
      <c r="G62" s="394"/>
    </row>
    <row r="63" spans="1:7" ht="35.25" customHeight="1">
      <c r="A63" s="404"/>
      <c r="B63" s="404"/>
      <c r="C63" s="404"/>
      <c r="D63" s="404"/>
      <c r="E63" s="404"/>
      <c r="F63" s="404"/>
      <c r="G63" s="404"/>
    </row>
    <row r="64" spans="1:7" ht="37.5" customHeight="1">
      <c r="A64" s="446"/>
      <c r="B64" s="447"/>
      <c r="C64" s="447"/>
      <c r="D64" s="447"/>
      <c r="E64" s="447"/>
      <c r="F64" s="447"/>
      <c r="G64" s="447"/>
    </row>
    <row r="65" spans="1:7" ht="35.25" customHeight="1">
      <c r="A65" s="447"/>
      <c r="B65" s="447"/>
      <c r="C65" s="447"/>
      <c r="D65" s="447"/>
      <c r="E65" s="447"/>
      <c r="F65" s="447"/>
      <c r="G65" s="447"/>
    </row>
    <row r="66" spans="1:7" ht="35.25" customHeight="1">
      <c r="A66" s="447"/>
      <c r="B66" s="447"/>
      <c r="C66" s="447"/>
      <c r="D66" s="447"/>
      <c r="E66" s="447"/>
      <c r="F66" s="447"/>
      <c r="G66" s="447"/>
    </row>
    <row r="67" spans="1:7" ht="46.5" customHeight="1">
      <c r="A67" s="447"/>
      <c r="B67" s="447"/>
      <c r="C67" s="447"/>
      <c r="D67" s="447"/>
      <c r="E67" s="447"/>
      <c r="F67" s="447"/>
      <c r="G67" s="447"/>
    </row>
    <row r="68" spans="1:7" ht="13.5" customHeight="1">
      <c r="A68" s="404"/>
      <c r="B68" s="404"/>
      <c r="C68" s="404"/>
      <c r="D68" s="404"/>
      <c r="E68" s="404"/>
      <c r="F68" s="404"/>
      <c r="G68" s="404"/>
    </row>
    <row r="69" spans="1:7" ht="21.75" customHeight="1">
      <c r="A69" s="404"/>
      <c r="B69" s="404"/>
      <c r="C69" s="404"/>
      <c r="D69" s="404"/>
      <c r="E69" s="404"/>
      <c r="F69" s="404"/>
      <c r="G69" s="404"/>
    </row>
    <row r="70" spans="1:7" ht="22.5" customHeight="1">
      <c r="A70" s="404"/>
      <c r="B70" s="404"/>
      <c r="C70" s="404"/>
      <c r="D70" s="404"/>
      <c r="E70" s="404"/>
      <c r="F70" s="404"/>
      <c r="G70" s="404"/>
    </row>
    <row r="71" spans="1:7" ht="15.75" customHeight="1">
      <c r="A71" s="404"/>
      <c r="B71" s="387"/>
      <c r="C71" s="387"/>
      <c r="D71" s="387"/>
      <c r="E71" s="387"/>
      <c r="F71" s="387"/>
      <c r="G71" s="387"/>
    </row>
    <row r="72" spans="1:7" ht="15.75" customHeight="1">
      <c r="A72" s="404"/>
      <c r="B72" s="387"/>
      <c r="C72" s="387"/>
      <c r="D72" s="387"/>
      <c r="E72" s="387"/>
      <c r="F72" s="387"/>
      <c r="G72" s="387"/>
    </row>
    <row r="73" spans="1:7" ht="36" customHeight="1">
      <c r="A73" s="394"/>
      <c r="B73" s="394"/>
      <c r="C73" s="394"/>
      <c r="D73" s="394"/>
      <c r="E73" s="394"/>
      <c r="F73" s="394"/>
      <c r="G73" s="394"/>
    </row>
    <row r="74" spans="1:7" ht="37.5" customHeight="1">
      <c r="A74" s="394"/>
      <c r="B74" s="394"/>
      <c r="C74" s="394"/>
      <c r="D74" s="394"/>
      <c r="E74" s="394"/>
      <c r="F74" s="394"/>
      <c r="G74" s="394"/>
    </row>
    <row r="75" spans="1:7" ht="25.5" customHeight="1">
      <c r="A75" s="394"/>
      <c r="B75" s="394"/>
      <c r="C75" s="394"/>
      <c r="D75" s="394"/>
      <c r="E75" s="394"/>
      <c r="F75" s="394"/>
      <c r="G75" s="394"/>
    </row>
    <row r="76" spans="1:7" ht="35.25" customHeight="1">
      <c r="A76" s="394"/>
      <c r="B76" s="394"/>
      <c r="C76" s="394"/>
      <c r="D76" s="394"/>
      <c r="E76" s="394"/>
      <c r="F76" s="394"/>
      <c r="G76" s="394"/>
    </row>
    <row r="77" spans="1:7" ht="23.25" customHeight="1">
      <c r="A77" s="404"/>
      <c r="B77" s="404"/>
      <c r="C77" s="404"/>
      <c r="D77" s="404"/>
      <c r="E77" s="404"/>
      <c r="F77" s="404"/>
      <c r="G77" s="404"/>
    </row>
    <row r="78" spans="1:7" ht="36.75" customHeight="1">
      <c r="A78" s="394"/>
      <c r="B78" s="394"/>
      <c r="C78" s="394"/>
      <c r="D78" s="394"/>
      <c r="E78" s="394"/>
      <c r="F78" s="394"/>
      <c r="G78" s="394"/>
    </row>
    <row r="79" spans="1:7" ht="24.75" customHeight="1">
      <c r="A79" s="394"/>
      <c r="B79" s="387"/>
      <c r="C79" s="387"/>
      <c r="D79" s="387"/>
      <c r="E79" s="387"/>
      <c r="F79" s="387"/>
      <c r="G79" s="387"/>
    </row>
    <row r="80" spans="1:7" ht="36" customHeight="1">
      <c r="A80" s="394"/>
      <c r="B80" s="394"/>
      <c r="C80" s="394"/>
      <c r="D80" s="394"/>
      <c r="E80" s="394"/>
      <c r="F80" s="394"/>
      <c r="G80" s="394"/>
    </row>
    <row r="81" spans="1:7" ht="13.5" customHeight="1">
      <c r="A81" s="394"/>
      <c r="B81" s="394"/>
      <c r="C81" s="394"/>
      <c r="D81" s="394"/>
      <c r="E81" s="394"/>
      <c r="F81" s="394"/>
      <c r="G81" s="394"/>
    </row>
    <row r="82" spans="1:7" ht="13.5" customHeight="1">
      <c r="A82" s="404"/>
      <c r="B82" s="404"/>
      <c r="C82" s="404"/>
      <c r="D82" s="404"/>
      <c r="E82" s="404"/>
      <c r="F82" s="404"/>
      <c r="G82" s="404"/>
    </row>
    <row r="83" spans="1:7" ht="13.5" customHeight="1">
      <c r="A83" s="404"/>
      <c r="B83" s="404"/>
      <c r="C83" s="404"/>
      <c r="D83" s="404"/>
      <c r="E83" s="404"/>
      <c r="F83" s="404"/>
      <c r="G83" s="404"/>
    </row>
    <row r="84" spans="1:7" ht="13.5" customHeight="1">
      <c r="A84" s="448"/>
      <c r="B84" s="448"/>
      <c r="C84" s="448"/>
      <c r="D84" s="448"/>
      <c r="E84" s="448"/>
      <c r="F84" s="448"/>
      <c r="G84" s="448"/>
    </row>
    <row r="85" spans="1:7" ht="13.5" customHeight="1">
      <c r="A85" s="404"/>
      <c r="B85" s="404"/>
      <c r="C85" s="404"/>
      <c r="D85" s="404"/>
      <c r="E85" s="404"/>
      <c r="F85" s="404"/>
      <c r="G85" s="404"/>
    </row>
    <row r="86" spans="1:7" ht="13.5" customHeight="1">
      <c r="A86" s="404"/>
      <c r="B86" s="404"/>
      <c r="C86" s="404"/>
      <c r="D86" s="404"/>
      <c r="E86" s="404"/>
      <c r="F86" s="404"/>
      <c r="G86" s="404"/>
    </row>
    <row r="87" spans="1:7" ht="13.5" customHeight="1">
      <c r="A87" s="448"/>
      <c r="B87" s="448"/>
      <c r="C87" s="448"/>
      <c r="D87" s="448"/>
      <c r="E87" s="448"/>
      <c r="F87" s="448"/>
      <c r="G87" s="448"/>
    </row>
    <row r="88" spans="1:7" ht="13.5" customHeight="1">
      <c r="A88" s="404"/>
      <c r="B88" s="404"/>
      <c r="C88" s="404"/>
      <c r="D88" s="404"/>
      <c r="E88" s="404"/>
      <c r="F88" s="404"/>
      <c r="G88" s="404"/>
    </row>
    <row r="89" spans="1:7" ht="13.5" customHeight="1">
      <c r="A89" s="404"/>
      <c r="B89" s="404"/>
      <c r="C89" s="404"/>
      <c r="D89" s="404"/>
      <c r="E89" s="404"/>
      <c r="F89" s="404"/>
      <c r="G89" s="404"/>
    </row>
    <row r="90" spans="1:7" ht="13.5" customHeight="1">
      <c r="A90" s="449"/>
      <c r="B90" s="449"/>
      <c r="C90" s="449"/>
      <c r="D90" s="449"/>
      <c r="E90" s="449"/>
      <c r="F90" s="449"/>
      <c r="G90" s="449"/>
    </row>
    <row r="91" spans="1:7" ht="13.5" customHeight="1">
      <c r="A91" s="448"/>
      <c r="B91" s="448"/>
      <c r="C91" s="448"/>
      <c r="D91" s="448"/>
      <c r="E91" s="448"/>
      <c r="F91" s="448"/>
      <c r="G91" s="448"/>
    </row>
    <row r="92" spans="1:7" ht="13.5" customHeight="1">
      <c r="A92" s="404"/>
      <c r="B92" s="404"/>
      <c r="C92" s="404"/>
      <c r="D92" s="404"/>
      <c r="E92" s="404"/>
      <c r="F92" s="404"/>
      <c r="G92" s="404"/>
    </row>
    <row r="93" spans="1:7" ht="13.5" customHeight="1">
      <c r="A93" s="404"/>
      <c r="B93" s="404"/>
      <c r="C93" s="404"/>
      <c r="D93" s="404"/>
      <c r="E93" s="404"/>
      <c r="F93" s="404"/>
      <c r="G93" s="404"/>
    </row>
    <row r="94" spans="1:7" ht="13.5" customHeight="1">
      <c r="A94" s="448"/>
      <c r="B94" s="448"/>
      <c r="C94" s="448"/>
      <c r="D94" s="448"/>
      <c r="E94" s="448"/>
      <c r="F94" s="448"/>
      <c r="G94" s="448"/>
    </row>
    <row r="95" spans="1:7" ht="13.5" customHeight="1">
      <c r="A95" s="404"/>
      <c r="B95" s="404"/>
      <c r="C95" s="404"/>
      <c r="D95" s="404"/>
      <c r="E95" s="404"/>
      <c r="F95" s="404"/>
      <c r="G95" s="404"/>
    </row>
    <row r="96" spans="1:7" ht="13.5" customHeight="1">
      <c r="A96" s="404"/>
      <c r="B96" s="404"/>
      <c r="C96" s="404"/>
      <c r="D96" s="404"/>
      <c r="E96" s="404"/>
      <c r="F96" s="404"/>
      <c r="G96" s="404"/>
    </row>
    <row r="97" spans="1:7" ht="13.5" customHeight="1">
      <c r="A97" s="404"/>
      <c r="B97" s="404"/>
      <c r="C97" s="404"/>
      <c r="D97" s="404"/>
      <c r="E97" s="404"/>
      <c r="F97" s="404"/>
      <c r="G97" s="404"/>
    </row>
    <row r="98" spans="1:7" ht="13.5" customHeight="1">
      <c r="A98" s="404"/>
      <c r="B98" s="404"/>
      <c r="C98" s="404"/>
      <c r="D98" s="404"/>
      <c r="E98" s="404"/>
      <c r="F98" s="404"/>
      <c r="G98" s="404"/>
    </row>
    <row r="99" spans="1:7" ht="15" customHeight="1">
      <c r="A99" s="448"/>
      <c r="B99" s="448"/>
      <c r="C99" s="448"/>
      <c r="D99" s="448"/>
      <c r="E99" s="448"/>
      <c r="F99" s="448"/>
      <c r="G99" s="448"/>
    </row>
    <row r="100" spans="1:7" ht="24" customHeight="1">
      <c r="A100" s="404"/>
      <c r="B100" s="404"/>
      <c r="C100" s="404"/>
      <c r="D100" s="404"/>
      <c r="E100" s="404"/>
      <c r="F100" s="404"/>
      <c r="G100" s="404"/>
    </row>
    <row r="101" spans="1:7" ht="14.25" customHeight="1">
      <c r="A101" s="448"/>
      <c r="B101" s="448"/>
      <c r="C101" s="448"/>
      <c r="D101" s="448"/>
      <c r="E101" s="448"/>
      <c r="F101" s="448"/>
      <c r="G101" s="448"/>
    </row>
    <row r="102" spans="1:7" ht="14.25" customHeight="1">
      <c r="A102" s="448"/>
      <c r="B102" s="404"/>
      <c r="C102" s="404"/>
      <c r="D102" s="404"/>
      <c r="E102" s="404"/>
      <c r="F102" s="404"/>
      <c r="G102" s="404"/>
    </row>
    <row r="103" spans="1:7" ht="15" customHeight="1">
      <c r="A103" s="404"/>
      <c r="B103" s="404"/>
      <c r="C103" s="404"/>
      <c r="D103" s="404"/>
      <c r="E103" s="404"/>
      <c r="F103" s="404"/>
      <c r="G103" s="404"/>
    </row>
    <row r="104" spans="1:7" ht="12.75" customHeight="1">
      <c r="A104" s="404"/>
      <c r="B104" s="404"/>
      <c r="C104" s="404"/>
      <c r="D104" s="404"/>
      <c r="E104" s="404"/>
      <c r="F104" s="404"/>
      <c r="G104" s="404"/>
    </row>
    <row r="105" spans="1:7" ht="12.75" customHeight="1">
      <c r="A105" s="404"/>
      <c r="B105" s="404"/>
      <c r="C105" s="404"/>
      <c r="D105" s="404"/>
      <c r="E105" s="404"/>
      <c r="F105" s="404"/>
      <c r="G105" s="404"/>
    </row>
    <row r="106" spans="1:7" ht="13.5" customHeight="1">
      <c r="A106" s="404"/>
      <c r="B106" s="404"/>
      <c r="C106" s="404"/>
      <c r="D106" s="404"/>
      <c r="E106" s="404"/>
      <c r="F106" s="404"/>
      <c r="G106" s="404"/>
    </row>
    <row r="107" spans="1:7" ht="12.75" customHeight="1">
      <c r="A107" s="404"/>
      <c r="B107" s="404"/>
      <c r="C107" s="404"/>
      <c r="D107" s="404"/>
      <c r="E107" s="404"/>
      <c r="F107" s="404"/>
      <c r="G107" s="404"/>
    </row>
    <row r="108" spans="1:7" ht="13.5" customHeight="1">
      <c r="A108" s="404"/>
      <c r="B108" s="404"/>
      <c r="C108" s="404"/>
      <c r="D108" s="404"/>
      <c r="E108" s="404"/>
      <c r="F108" s="404"/>
      <c r="G108" s="404"/>
    </row>
    <row r="109" spans="1:7" ht="12.75" customHeight="1">
      <c r="A109" s="404"/>
      <c r="B109" s="404"/>
      <c r="C109" s="404"/>
      <c r="D109" s="404"/>
      <c r="E109" s="404"/>
      <c r="F109" s="404"/>
      <c r="G109" s="404"/>
    </row>
    <row r="110" spans="1:7" ht="15" customHeight="1">
      <c r="A110" s="404"/>
      <c r="B110" s="404"/>
      <c r="C110" s="404"/>
      <c r="D110" s="404"/>
      <c r="E110" s="404"/>
      <c r="F110" s="404"/>
      <c r="G110" s="404"/>
    </row>
    <row r="111" spans="1:7" ht="24" customHeight="1">
      <c r="A111" s="404"/>
      <c r="B111" s="404"/>
      <c r="C111" s="404"/>
      <c r="D111" s="404"/>
      <c r="E111" s="404"/>
      <c r="F111" s="404"/>
      <c r="G111" s="404"/>
    </row>
    <row r="112" spans="1:7" ht="24" customHeight="1">
      <c r="A112" s="404"/>
      <c r="B112" s="404"/>
      <c r="C112" s="404"/>
      <c r="D112" s="404"/>
      <c r="E112" s="404"/>
      <c r="F112" s="404"/>
      <c r="G112" s="404"/>
    </row>
    <row r="113" spans="1:7" ht="14.25" customHeight="1">
      <c r="A113" s="404"/>
      <c r="B113" s="404"/>
      <c r="C113" s="404"/>
      <c r="D113" s="404"/>
      <c r="E113" s="404"/>
      <c r="F113" s="404"/>
      <c r="G113" s="404"/>
    </row>
    <row r="114" spans="1:7" ht="15" customHeight="1">
      <c r="A114" s="404"/>
      <c r="B114" s="404"/>
      <c r="C114" s="404"/>
      <c r="D114" s="404"/>
      <c r="E114" s="404"/>
      <c r="F114" s="404"/>
      <c r="G114" s="404"/>
    </row>
    <row r="115" spans="1:7" ht="24" customHeight="1">
      <c r="A115" s="404"/>
      <c r="B115" s="404"/>
      <c r="C115" s="404"/>
      <c r="D115" s="404"/>
      <c r="E115" s="404"/>
      <c r="F115" s="404"/>
      <c r="G115" s="404"/>
    </row>
    <row r="116" spans="1:7" ht="13.5" customHeight="1">
      <c r="A116" s="404"/>
      <c r="B116" s="404"/>
      <c r="C116" s="404"/>
      <c r="D116" s="404"/>
      <c r="E116" s="404"/>
      <c r="F116" s="404"/>
      <c r="G116" s="404"/>
    </row>
    <row r="117" spans="1:7" ht="13.5" customHeight="1">
      <c r="A117" s="404"/>
      <c r="B117" s="404"/>
      <c r="C117" s="404"/>
      <c r="D117" s="404"/>
      <c r="E117" s="404"/>
      <c r="F117" s="404"/>
      <c r="G117" s="404"/>
    </row>
    <row r="118" spans="1:7" ht="13.5" customHeight="1">
      <c r="A118" s="404"/>
      <c r="B118" s="404"/>
      <c r="C118" s="404"/>
      <c r="D118" s="404"/>
      <c r="E118" s="404"/>
      <c r="F118" s="404"/>
      <c r="G118" s="404"/>
    </row>
    <row r="119" spans="1:7" ht="13.5" customHeight="1">
      <c r="A119" s="404"/>
      <c r="B119" s="404"/>
      <c r="C119" s="404"/>
      <c r="D119" s="404"/>
      <c r="E119" s="404"/>
      <c r="F119" s="404"/>
      <c r="G119" s="404"/>
    </row>
    <row r="120" spans="1:7" ht="13.5" customHeight="1">
      <c r="A120" s="404"/>
      <c r="B120" s="404"/>
      <c r="C120" s="404"/>
      <c r="D120" s="404"/>
      <c r="E120" s="404"/>
      <c r="F120" s="404"/>
      <c r="G120" s="404"/>
    </row>
    <row r="121" spans="1:7" ht="13.5" customHeight="1">
      <c r="A121" s="404"/>
      <c r="B121" s="404"/>
      <c r="C121" s="404"/>
      <c r="D121" s="404"/>
      <c r="E121" s="404"/>
      <c r="F121" s="404"/>
      <c r="G121" s="404"/>
    </row>
    <row r="122" spans="1:7" ht="36" customHeight="1">
      <c r="A122" s="404"/>
      <c r="B122" s="404"/>
      <c r="C122" s="404"/>
      <c r="D122" s="404"/>
      <c r="E122" s="404"/>
      <c r="F122" s="404"/>
      <c r="G122" s="404"/>
    </row>
    <row r="123" spans="1:7" ht="45.75" customHeight="1">
      <c r="A123" s="404"/>
      <c r="B123" s="404"/>
      <c r="C123" s="404"/>
      <c r="D123" s="404"/>
      <c r="E123" s="404"/>
      <c r="F123" s="404"/>
      <c r="G123" s="404"/>
    </row>
    <row r="124" spans="1:7" ht="44.25" customHeight="1">
      <c r="A124" s="450"/>
      <c r="B124" s="404"/>
      <c r="C124" s="404"/>
      <c r="D124" s="404"/>
      <c r="E124" s="404"/>
      <c r="F124" s="404"/>
      <c r="G124" s="404"/>
    </row>
    <row r="125" spans="1:7" ht="24" customHeight="1">
      <c r="A125" s="450"/>
      <c r="B125" s="404"/>
      <c r="C125" s="404"/>
      <c r="D125" s="404"/>
      <c r="E125" s="404"/>
      <c r="F125" s="404"/>
      <c r="G125" s="404"/>
    </row>
    <row r="126" spans="1:7" ht="28.5" customHeight="1">
      <c r="A126" s="450"/>
      <c r="B126" s="404"/>
      <c r="C126" s="404"/>
      <c r="D126" s="404"/>
      <c r="E126" s="404"/>
      <c r="F126" s="404"/>
      <c r="G126" s="404"/>
    </row>
    <row r="127" spans="1:7" ht="55.5" customHeight="1">
      <c r="A127" s="450"/>
      <c r="B127" s="404"/>
      <c r="C127" s="404"/>
      <c r="D127" s="404"/>
      <c r="E127" s="404"/>
      <c r="F127" s="404"/>
      <c r="G127" s="404"/>
    </row>
    <row r="128" spans="1:7" ht="13.5" customHeight="1">
      <c r="A128" s="404"/>
      <c r="B128" s="450"/>
      <c r="C128" s="450"/>
      <c r="D128" s="450"/>
      <c r="E128" s="450"/>
      <c r="F128" s="450"/>
      <c r="G128" s="450"/>
    </row>
    <row r="129" spans="1:7" ht="12.75" customHeight="1">
      <c r="A129" s="451"/>
      <c r="B129" s="451"/>
      <c r="C129" s="451"/>
      <c r="D129" s="451"/>
      <c r="E129" s="451"/>
      <c r="F129" s="451"/>
      <c r="G129" s="451"/>
    </row>
    <row r="130" spans="1:7" ht="12" customHeight="1">
      <c r="A130" s="451"/>
      <c r="B130" s="451"/>
      <c r="C130" s="451"/>
      <c r="D130" s="451"/>
      <c r="E130" s="451"/>
      <c r="F130" s="451"/>
      <c r="G130" s="451"/>
    </row>
    <row r="131" spans="1:7" ht="13.5" customHeight="1">
      <c r="A131" s="451"/>
      <c r="B131" s="451"/>
      <c r="C131" s="451"/>
      <c r="D131" s="451"/>
      <c r="E131" s="451"/>
      <c r="F131" s="451"/>
      <c r="G131" s="451"/>
    </row>
    <row r="132" spans="1:7" ht="33.75" customHeight="1">
      <c r="A132" s="452"/>
      <c r="B132" s="451"/>
      <c r="C132" s="451"/>
      <c r="D132" s="451"/>
      <c r="E132" s="451"/>
      <c r="F132" s="451"/>
      <c r="G132" s="451"/>
    </row>
    <row r="133" spans="1:7" ht="24.75" customHeight="1">
      <c r="A133" s="404"/>
      <c r="B133" s="404"/>
      <c r="C133" s="404"/>
      <c r="D133" s="404"/>
      <c r="E133" s="404"/>
      <c r="F133" s="404"/>
      <c r="G133" s="404"/>
    </row>
    <row r="134" spans="1:7" ht="33.75" customHeight="1">
      <c r="A134" s="452"/>
      <c r="B134" s="451"/>
      <c r="C134" s="451"/>
      <c r="D134" s="451"/>
      <c r="E134" s="451"/>
      <c r="F134" s="451"/>
      <c r="G134" s="451"/>
    </row>
    <row r="135" spans="1:7" ht="11.25">
      <c r="A135" s="451"/>
      <c r="B135" s="451"/>
      <c r="C135" s="451"/>
      <c r="D135" s="451"/>
      <c r="E135" s="451"/>
      <c r="F135" s="451"/>
      <c r="G135" s="451"/>
    </row>
  </sheetData>
  <mergeCells count="135">
    <mergeCell ref="A134:G134"/>
    <mergeCell ref="A135:G135"/>
    <mergeCell ref="A130:G130"/>
    <mergeCell ref="A131:G131"/>
    <mergeCell ref="A132:G132"/>
    <mergeCell ref="A133:G133"/>
    <mergeCell ref="A126:G126"/>
    <mergeCell ref="A127:G127"/>
    <mergeCell ref="A128:G128"/>
    <mergeCell ref="A129:G129"/>
    <mergeCell ref="A122:G122"/>
    <mergeCell ref="A123:G123"/>
    <mergeCell ref="A124:G124"/>
    <mergeCell ref="A125:G125"/>
    <mergeCell ref="A118:G118"/>
    <mergeCell ref="A119:G119"/>
    <mergeCell ref="A120:G120"/>
    <mergeCell ref="A121:G121"/>
    <mergeCell ref="A114:G114"/>
    <mergeCell ref="A115:G115"/>
    <mergeCell ref="A116:G116"/>
    <mergeCell ref="A117:G117"/>
    <mergeCell ref="A110:G110"/>
    <mergeCell ref="A111:G111"/>
    <mergeCell ref="A112:G112"/>
    <mergeCell ref="A113:G113"/>
    <mergeCell ref="A106:G106"/>
    <mergeCell ref="A107:G107"/>
    <mergeCell ref="A108:G108"/>
    <mergeCell ref="A109:G109"/>
    <mergeCell ref="A102:G102"/>
    <mergeCell ref="A103:G103"/>
    <mergeCell ref="A104:G104"/>
    <mergeCell ref="A105:G105"/>
    <mergeCell ref="A98:G98"/>
    <mergeCell ref="A99:G99"/>
    <mergeCell ref="A100:G100"/>
    <mergeCell ref="A101:G101"/>
    <mergeCell ref="A94:G94"/>
    <mergeCell ref="A95:G95"/>
    <mergeCell ref="A96:G96"/>
    <mergeCell ref="A97:G97"/>
    <mergeCell ref="A90:G90"/>
    <mergeCell ref="A91:G91"/>
    <mergeCell ref="A92:G92"/>
    <mergeCell ref="A93:G93"/>
    <mergeCell ref="A86:G86"/>
    <mergeCell ref="A87:G87"/>
    <mergeCell ref="A88:G88"/>
    <mergeCell ref="A89:G89"/>
    <mergeCell ref="A82:G82"/>
    <mergeCell ref="A83:G83"/>
    <mergeCell ref="A84:G84"/>
    <mergeCell ref="A85:G85"/>
    <mergeCell ref="A78:G78"/>
    <mergeCell ref="A79:G79"/>
    <mergeCell ref="A80:G80"/>
    <mergeCell ref="A81:G81"/>
    <mergeCell ref="A74:G74"/>
    <mergeCell ref="A75:G75"/>
    <mergeCell ref="A76:G76"/>
    <mergeCell ref="A77:G77"/>
    <mergeCell ref="A70:G70"/>
    <mergeCell ref="A71:G71"/>
    <mergeCell ref="A72:G72"/>
    <mergeCell ref="A73:G73"/>
    <mergeCell ref="A66:G66"/>
    <mergeCell ref="A67:G67"/>
    <mergeCell ref="A68:G68"/>
    <mergeCell ref="A69:G69"/>
    <mergeCell ref="A62:G62"/>
    <mergeCell ref="A63:G63"/>
    <mergeCell ref="A64:G64"/>
    <mergeCell ref="A65:G65"/>
    <mergeCell ref="A58:H58"/>
    <mergeCell ref="A59:H59"/>
    <mergeCell ref="A60:H60"/>
    <mergeCell ref="A61:G61"/>
    <mergeCell ref="A54:H54"/>
    <mergeCell ref="A55:H55"/>
    <mergeCell ref="A56:H56"/>
    <mergeCell ref="A57:H57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5:H25"/>
    <mergeCell ref="A19:H19"/>
    <mergeCell ref="A20:H20"/>
    <mergeCell ref="A21:H21"/>
    <mergeCell ref="A22:H22"/>
    <mergeCell ref="A17:H17"/>
    <mergeCell ref="A18:H18"/>
    <mergeCell ref="A23:H23"/>
    <mergeCell ref="A24:H2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G1"/>
    <mergeCell ref="A2:H2"/>
    <mergeCell ref="A3:H3"/>
    <mergeCell ref="A4:H4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G19" sqref="G19"/>
    </sheetView>
  </sheetViews>
  <sheetFormatPr defaultColWidth="9.00390625" defaultRowHeight="12.75"/>
  <cols>
    <col min="1" max="1" width="7.375" style="2" customWidth="1"/>
    <col min="2" max="2" width="10.125" style="2" customWidth="1"/>
    <col min="3" max="3" width="10.375" style="2" customWidth="1"/>
    <col min="4" max="4" width="12.25390625" style="2" customWidth="1"/>
    <col min="5" max="5" width="10.75390625" style="2" customWidth="1"/>
    <col min="6" max="7" width="11.125" style="2" customWidth="1"/>
    <col min="8" max="8" width="12.25390625" style="3" customWidth="1"/>
    <col min="9" max="16384" width="9.125" style="2" customWidth="1"/>
  </cols>
  <sheetData>
    <row r="1" spans="5:10" ht="11.25">
      <c r="E1" s="238"/>
      <c r="F1" s="238"/>
      <c r="G1" s="238" t="s">
        <v>408</v>
      </c>
      <c r="H1" s="238"/>
      <c r="I1" s="239"/>
      <c r="J1" s="239"/>
    </row>
    <row r="2" spans="7:10" ht="11.25">
      <c r="G2" s="2" t="s">
        <v>435</v>
      </c>
      <c r="H2" s="240"/>
      <c r="I2" s="238"/>
      <c r="J2" s="238"/>
    </row>
    <row r="3" spans="7:10" ht="11.25">
      <c r="G3" s="2" t="s">
        <v>9</v>
      </c>
      <c r="H3" s="240"/>
      <c r="I3" s="238"/>
      <c r="J3" s="238"/>
    </row>
    <row r="4" spans="7:10" ht="11.25">
      <c r="G4" s="2" t="s">
        <v>434</v>
      </c>
      <c r="H4" s="240"/>
      <c r="I4" s="238"/>
      <c r="J4" s="238"/>
    </row>
    <row r="7" spans="1:10" ht="11.25">
      <c r="A7" s="426" t="s">
        <v>160</v>
      </c>
      <c r="B7" s="426"/>
      <c r="C7" s="426"/>
      <c r="D7" s="426"/>
      <c r="E7" s="426"/>
      <c r="F7" s="426"/>
      <c r="G7" s="426"/>
      <c r="H7" s="426"/>
      <c r="I7" s="1"/>
      <c r="J7" s="1"/>
    </row>
    <row r="8" spans="1:10" ht="21.75" customHeight="1">
      <c r="A8" s="440" t="s">
        <v>216</v>
      </c>
      <c r="B8" s="440"/>
      <c r="C8" s="440"/>
      <c r="D8" s="440"/>
      <c r="E8" s="440"/>
      <c r="F8" s="440"/>
      <c r="G8" s="440"/>
      <c r="H8" s="440"/>
      <c r="I8" s="1"/>
      <c r="J8" s="1"/>
    </row>
    <row r="10" spans="1:2" ht="11.25">
      <c r="A10" s="241" t="s">
        <v>217</v>
      </c>
      <c r="B10" s="241"/>
    </row>
    <row r="11" ht="12" thickBot="1">
      <c r="A11" s="2" t="s">
        <v>218</v>
      </c>
    </row>
    <row r="12" spans="1:8" ht="21.75" customHeight="1" thickTop="1">
      <c r="A12" s="242" t="s">
        <v>161</v>
      </c>
      <c r="B12" s="412" t="s">
        <v>162</v>
      </c>
      <c r="C12" s="413"/>
      <c r="D12" s="414"/>
      <c r="E12" s="244" t="s">
        <v>163</v>
      </c>
      <c r="F12" s="243" t="s">
        <v>164</v>
      </c>
      <c r="G12" s="243" t="s">
        <v>165</v>
      </c>
      <c r="H12" s="245" t="s">
        <v>166</v>
      </c>
    </row>
    <row r="13" spans="1:8" ht="11.25">
      <c r="A13" s="246">
        <v>1</v>
      </c>
      <c r="B13" s="424">
        <v>2</v>
      </c>
      <c r="C13" s="424"/>
      <c r="D13" s="424"/>
      <c r="E13" s="247">
        <v>3</v>
      </c>
      <c r="F13" s="248"/>
      <c r="G13" s="248"/>
      <c r="H13" s="249">
        <v>4</v>
      </c>
    </row>
    <row r="14" spans="1:8" ht="18.75" customHeight="1">
      <c r="A14" s="250">
        <v>1</v>
      </c>
      <c r="B14" s="415" t="s">
        <v>167</v>
      </c>
      <c r="C14" s="416"/>
      <c r="D14" s="417"/>
      <c r="E14" s="251"/>
      <c r="F14" s="252"/>
      <c r="G14" s="253"/>
      <c r="H14" s="254">
        <v>7847</v>
      </c>
    </row>
    <row r="15" spans="1:8" ht="11.25">
      <c r="A15" s="246">
        <v>2</v>
      </c>
      <c r="B15" s="425" t="s">
        <v>168</v>
      </c>
      <c r="C15" s="425"/>
      <c r="D15" s="425"/>
      <c r="E15" s="255"/>
      <c r="F15" s="256">
        <f>SUM(F16:F20)</f>
        <v>25300</v>
      </c>
      <c r="G15" s="257">
        <f>SUM(G16:G20)</f>
        <v>0</v>
      </c>
      <c r="H15" s="258">
        <f>SUM(H16:H20)</f>
        <v>118552</v>
      </c>
    </row>
    <row r="16" spans="1:8" ht="11.25" customHeight="1">
      <c r="A16" s="259" t="s">
        <v>169</v>
      </c>
      <c r="B16" s="427" t="s">
        <v>0</v>
      </c>
      <c r="C16" s="428"/>
      <c r="D16" s="429"/>
      <c r="E16" s="260" t="s">
        <v>1</v>
      </c>
      <c r="F16" s="261">
        <v>23300</v>
      </c>
      <c r="G16" s="262"/>
      <c r="H16" s="263">
        <v>101552</v>
      </c>
    </row>
    <row r="17" spans="1:8" ht="11.25" customHeight="1">
      <c r="A17" s="259" t="s">
        <v>172</v>
      </c>
      <c r="B17" s="427" t="s">
        <v>173</v>
      </c>
      <c r="C17" s="428"/>
      <c r="D17" s="429"/>
      <c r="E17" s="260" t="s">
        <v>174</v>
      </c>
      <c r="F17" s="261">
        <v>2000</v>
      </c>
      <c r="G17" s="262"/>
      <c r="H17" s="263">
        <v>17000</v>
      </c>
    </row>
    <row r="18" spans="1:8" ht="11.25">
      <c r="A18" s="259"/>
      <c r="B18" s="427"/>
      <c r="C18" s="428"/>
      <c r="D18" s="429"/>
      <c r="E18" s="260"/>
      <c r="F18" s="261"/>
      <c r="G18" s="262"/>
      <c r="H18" s="263"/>
    </row>
    <row r="19" spans="1:8" ht="11.25">
      <c r="A19" s="259"/>
      <c r="B19" s="430"/>
      <c r="C19" s="430"/>
      <c r="D19" s="430"/>
      <c r="E19" s="260"/>
      <c r="F19" s="261"/>
      <c r="G19" s="262"/>
      <c r="H19" s="263"/>
    </row>
    <row r="20" spans="1:8" ht="11.25">
      <c r="A20" s="259"/>
      <c r="B20" s="418"/>
      <c r="C20" s="418"/>
      <c r="D20" s="418"/>
      <c r="E20" s="11"/>
      <c r="F20" s="261"/>
      <c r="G20" s="262"/>
      <c r="H20" s="263"/>
    </row>
    <row r="21" spans="1:8" ht="18.75" customHeight="1">
      <c r="A21" s="250">
        <v>3</v>
      </c>
      <c r="B21" s="419" t="s">
        <v>176</v>
      </c>
      <c r="C21" s="419"/>
      <c r="D21" s="419"/>
      <c r="E21" s="265"/>
      <c r="F21" s="252">
        <f>SUM(F22:F30)</f>
        <v>25300</v>
      </c>
      <c r="G21" s="253">
        <f>SUM(G22:G27)</f>
        <v>0</v>
      </c>
      <c r="H21" s="254">
        <f>SUM(H22:H30)</f>
        <v>120552</v>
      </c>
    </row>
    <row r="22" spans="1:8" ht="11.25">
      <c r="A22" s="259" t="s">
        <v>177</v>
      </c>
      <c r="B22" s="436" t="s">
        <v>27</v>
      </c>
      <c r="C22" s="437"/>
      <c r="D22" s="438"/>
      <c r="E22" s="11" t="s">
        <v>26</v>
      </c>
      <c r="F22" s="261">
        <v>11000</v>
      </c>
      <c r="G22" s="262"/>
      <c r="H22" s="263">
        <v>22000</v>
      </c>
    </row>
    <row r="23" spans="1:8" ht="11.25">
      <c r="A23" s="259" t="s">
        <v>178</v>
      </c>
      <c r="B23" s="432" t="s">
        <v>187</v>
      </c>
      <c r="C23" s="432"/>
      <c r="D23" s="432"/>
      <c r="E23" s="11" t="s">
        <v>186</v>
      </c>
      <c r="F23" s="261">
        <v>14000</v>
      </c>
      <c r="G23" s="262"/>
      <c r="H23" s="263">
        <v>86052</v>
      </c>
    </row>
    <row r="24" spans="1:8" ht="11.25">
      <c r="A24" s="259" t="s">
        <v>179</v>
      </c>
      <c r="B24" s="436" t="s">
        <v>4</v>
      </c>
      <c r="C24" s="437"/>
      <c r="D24" s="438"/>
      <c r="E24" s="11" t="s">
        <v>2</v>
      </c>
      <c r="F24" s="261">
        <v>300</v>
      </c>
      <c r="G24" s="262"/>
      <c r="H24" s="263">
        <v>1500</v>
      </c>
    </row>
    <row r="25" spans="1:8" ht="11.25">
      <c r="A25" s="259" t="s">
        <v>180</v>
      </c>
      <c r="B25" s="436" t="s">
        <v>5</v>
      </c>
      <c r="C25" s="437"/>
      <c r="D25" s="438"/>
      <c r="E25" s="11" t="s">
        <v>3</v>
      </c>
      <c r="F25" s="261"/>
      <c r="G25" s="262"/>
      <c r="H25" s="263">
        <v>8000</v>
      </c>
    </row>
    <row r="26" spans="1:8" ht="11.25">
      <c r="A26" s="259" t="s">
        <v>181</v>
      </c>
      <c r="B26" s="432" t="s">
        <v>45</v>
      </c>
      <c r="C26" s="432"/>
      <c r="D26" s="432"/>
      <c r="E26" s="11" t="s">
        <v>44</v>
      </c>
      <c r="F26" s="261"/>
      <c r="G26" s="262"/>
      <c r="H26" s="263">
        <v>3000</v>
      </c>
    </row>
    <row r="27" spans="1:8" ht="11.25">
      <c r="A27" s="259" t="s">
        <v>182</v>
      </c>
      <c r="B27" s="436" t="s">
        <v>183</v>
      </c>
      <c r="C27" s="437"/>
      <c r="D27" s="438"/>
      <c r="E27" s="11" t="s">
        <v>184</v>
      </c>
      <c r="F27" s="261"/>
      <c r="G27" s="262"/>
      <c r="H27" s="263"/>
    </row>
    <row r="28" spans="1:8" ht="11.25">
      <c r="A28" s="181" t="s">
        <v>189</v>
      </c>
      <c r="B28" s="436" t="s">
        <v>188</v>
      </c>
      <c r="C28" s="437"/>
      <c r="D28" s="438"/>
      <c r="E28" s="264">
        <v>4430</v>
      </c>
      <c r="F28" s="261"/>
      <c r="G28" s="262"/>
      <c r="H28" s="263"/>
    </row>
    <row r="29" spans="1:8" ht="11.25">
      <c r="A29" s="266"/>
      <c r="B29" s="418"/>
      <c r="C29" s="418"/>
      <c r="D29" s="418"/>
      <c r="E29" s="267"/>
      <c r="F29" s="261"/>
      <c r="G29" s="262"/>
      <c r="H29" s="263"/>
    </row>
    <row r="30" spans="1:8" ht="11.25">
      <c r="A30" s="266"/>
      <c r="B30" s="418"/>
      <c r="C30" s="418"/>
      <c r="D30" s="418"/>
      <c r="E30" s="267"/>
      <c r="F30" s="261"/>
      <c r="G30" s="262"/>
      <c r="H30" s="263"/>
    </row>
    <row r="31" spans="1:8" ht="26.25" customHeight="1" thickBot="1">
      <c r="A31" s="268">
        <v>4</v>
      </c>
      <c r="B31" s="399" t="s">
        <v>185</v>
      </c>
      <c r="C31" s="399"/>
      <c r="D31" s="399"/>
      <c r="E31" s="269"/>
      <c r="F31" s="270">
        <f>F14+F15-F21</f>
        <v>0</v>
      </c>
      <c r="G31" s="271">
        <f>G14+G15-G21</f>
        <v>0</v>
      </c>
      <c r="H31" s="272">
        <f>H14+H15-H21</f>
        <v>5847</v>
      </c>
    </row>
    <row r="32" ht="12" thickTop="1"/>
    <row r="33" spans="1:8" ht="18" customHeight="1">
      <c r="A33" s="273"/>
      <c r="B33" s="273"/>
      <c r="C33" s="273"/>
      <c r="D33" s="273"/>
      <c r="E33" s="273"/>
      <c r="F33" s="273"/>
      <c r="G33" s="273"/>
      <c r="H33" s="274"/>
    </row>
    <row r="34" spans="1:8" ht="21.75" customHeight="1">
      <c r="A34" s="422" t="s">
        <v>30</v>
      </c>
      <c r="B34" s="422"/>
      <c r="C34" s="422"/>
      <c r="D34" s="422"/>
      <c r="E34" s="422"/>
      <c r="F34" s="422"/>
      <c r="G34" s="422"/>
      <c r="H34" s="422"/>
    </row>
    <row r="35" spans="1:8" ht="38.25" customHeight="1">
      <c r="A35" s="398" t="s">
        <v>219</v>
      </c>
      <c r="B35" s="398"/>
      <c r="C35" s="398"/>
      <c r="D35" s="398"/>
      <c r="E35" s="398"/>
      <c r="F35" s="398"/>
      <c r="G35" s="398"/>
      <c r="H35" s="398"/>
    </row>
    <row r="38" ht="11.25">
      <c r="H38" s="237"/>
    </row>
    <row r="40" ht="11.25">
      <c r="H40" s="237"/>
    </row>
  </sheetData>
  <mergeCells count="24">
    <mergeCell ref="B30:D30"/>
    <mergeCell ref="B31:D31"/>
    <mergeCell ref="A34:H34"/>
    <mergeCell ref="A35:H35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A7:H7"/>
    <mergeCell ref="A8:H8"/>
    <mergeCell ref="B12:D12"/>
    <mergeCell ref="B13:D13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E1">
      <selection activeCell="G29" sqref="G29"/>
    </sheetView>
  </sheetViews>
  <sheetFormatPr defaultColWidth="9.00390625" defaultRowHeight="12.75"/>
  <cols>
    <col min="1" max="1" width="3.25390625" style="177" customWidth="1"/>
    <col min="2" max="2" width="17.875" style="148" customWidth="1"/>
    <col min="3" max="3" width="10.375" style="107" customWidth="1"/>
    <col min="4" max="4" width="10.625" style="107" customWidth="1"/>
    <col min="5" max="5" width="8.75390625" style="107" customWidth="1"/>
    <col min="6" max="6" width="9.75390625" style="90" customWidth="1"/>
    <col min="7" max="7" width="10.125" style="107" customWidth="1"/>
    <col min="8" max="8" width="9.375" style="90" customWidth="1"/>
    <col min="9" max="9" width="9.75390625" style="91" customWidth="1"/>
    <col min="10" max="10" width="9.75390625" style="178" customWidth="1"/>
    <col min="11" max="11" width="10.625" style="178" customWidth="1"/>
    <col min="12" max="12" width="10.625" style="91" customWidth="1"/>
    <col min="13" max="13" width="19.25390625" style="67" hidden="1" customWidth="1"/>
    <col min="14" max="14" width="10.125" style="67" customWidth="1"/>
    <col min="15" max="16384" width="19.25390625" style="67" customWidth="1"/>
  </cols>
  <sheetData>
    <row r="1" spans="1:15" ht="12.75" customHeight="1">
      <c r="A1" s="63"/>
      <c r="B1" s="63"/>
      <c r="C1" s="63"/>
      <c r="D1" s="63"/>
      <c r="E1" s="63"/>
      <c r="F1" s="64"/>
      <c r="G1" s="63"/>
      <c r="H1" s="64"/>
      <c r="I1" s="65"/>
      <c r="J1" s="65"/>
      <c r="K1" s="498" t="s">
        <v>409</v>
      </c>
      <c r="L1" s="498"/>
      <c r="M1" s="498"/>
      <c r="N1" s="498"/>
      <c r="O1" s="66"/>
    </row>
    <row r="2" spans="1:15" ht="12" customHeight="1">
      <c r="A2" s="63"/>
      <c r="B2" s="63"/>
      <c r="C2" s="63"/>
      <c r="D2" s="63"/>
      <c r="E2" s="63"/>
      <c r="F2" s="64"/>
      <c r="G2" s="63"/>
      <c r="H2" s="64"/>
      <c r="I2" s="65"/>
      <c r="J2" s="65"/>
      <c r="K2" s="498" t="s">
        <v>433</v>
      </c>
      <c r="L2" s="498"/>
      <c r="M2" s="498"/>
      <c r="N2" s="498"/>
      <c r="O2" s="66"/>
    </row>
    <row r="3" spans="1:15" ht="12" customHeight="1">
      <c r="A3" s="63"/>
      <c r="B3" s="63"/>
      <c r="C3" s="63"/>
      <c r="D3" s="63"/>
      <c r="E3" s="63"/>
      <c r="F3" s="64"/>
      <c r="G3" s="63"/>
      <c r="H3" s="64"/>
      <c r="I3" s="65"/>
      <c r="J3" s="65"/>
      <c r="K3" s="498" t="s">
        <v>9</v>
      </c>
      <c r="L3" s="498"/>
      <c r="M3" s="498"/>
      <c r="N3" s="498"/>
      <c r="O3" s="66"/>
    </row>
    <row r="4" spans="1:15" ht="15" customHeight="1">
      <c r="A4" s="63"/>
      <c r="B4" s="63"/>
      <c r="C4" s="63"/>
      <c r="D4" s="63"/>
      <c r="E4" s="63"/>
      <c r="F4" s="64"/>
      <c r="G4" s="63"/>
      <c r="H4" s="64"/>
      <c r="I4" s="68"/>
      <c r="J4" s="68"/>
      <c r="K4" s="499" t="s">
        <v>434</v>
      </c>
      <c r="L4" s="499"/>
      <c r="M4" s="499"/>
      <c r="N4" s="499"/>
      <c r="O4" s="66"/>
    </row>
    <row r="5" spans="1:15" ht="9.75" hidden="1">
      <c r="A5" s="69"/>
      <c r="B5" s="70"/>
      <c r="C5" s="71"/>
      <c r="D5" s="71"/>
      <c r="E5" s="71"/>
      <c r="F5" s="72"/>
      <c r="G5" s="71"/>
      <c r="H5" s="72"/>
      <c r="I5" s="73"/>
      <c r="J5" s="74"/>
      <c r="K5" s="75"/>
      <c r="L5" s="76"/>
      <c r="M5" s="77"/>
      <c r="N5" s="78"/>
      <c r="O5" s="66"/>
    </row>
    <row r="6" spans="1:15" ht="17.25" customHeight="1" thickBot="1">
      <c r="A6" s="504" t="s">
        <v>47</v>
      </c>
      <c r="B6" s="504"/>
      <c r="C6" s="504"/>
      <c r="D6" s="504"/>
      <c r="E6" s="504"/>
      <c r="F6" s="504"/>
      <c r="G6" s="504"/>
      <c r="H6" s="504"/>
      <c r="I6" s="504"/>
      <c r="J6" s="504"/>
      <c r="K6" s="504"/>
      <c r="L6" s="504"/>
      <c r="M6" s="77"/>
      <c r="N6" s="79"/>
      <c r="O6" s="66"/>
    </row>
    <row r="7" spans="1:15" s="88" customFormat="1" ht="12" customHeight="1" thickTop="1">
      <c r="A7" s="505" t="s">
        <v>48</v>
      </c>
      <c r="B7" s="507" t="s">
        <v>49</v>
      </c>
      <c r="C7" s="507"/>
      <c r="D7" s="507"/>
      <c r="E7" s="507"/>
      <c r="F7" s="290"/>
      <c r="G7" s="80">
        <v>2004</v>
      </c>
      <c r="H7" s="81">
        <v>2005</v>
      </c>
      <c r="I7" s="82">
        <v>2006</v>
      </c>
      <c r="J7" s="83">
        <v>2007</v>
      </c>
      <c r="K7" s="85">
        <v>2008</v>
      </c>
      <c r="L7" s="82">
        <v>2009</v>
      </c>
      <c r="M7" s="86"/>
      <c r="N7" s="87" t="s">
        <v>50</v>
      </c>
      <c r="O7" s="86"/>
    </row>
    <row r="8" spans="1:15" s="91" customFormat="1" ht="12" customHeight="1">
      <c r="A8" s="506"/>
      <c r="B8" s="508"/>
      <c r="C8" s="508"/>
      <c r="D8" s="508"/>
      <c r="E8" s="508"/>
      <c r="F8" s="291"/>
      <c r="G8" s="89">
        <v>38142748</v>
      </c>
      <c r="H8" s="90">
        <v>37500000</v>
      </c>
      <c r="I8" s="91">
        <v>38600000</v>
      </c>
      <c r="J8" s="91">
        <v>39700000</v>
      </c>
      <c r="K8" s="92">
        <v>40800000</v>
      </c>
      <c r="L8" s="91">
        <v>42000000</v>
      </c>
      <c r="M8" s="93"/>
      <c r="N8" s="56"/>
      <c r="O8" s="93"/>
    </row>
    <row r="9" spans="1:15" s="103" customFormat="1" ht="36">
      <c r="A9" s="94"/>
      <c r="B9" s="95" t="s">
        <v>51</v>
      </c>
      <c r="C9" s="95" t="s">
        <v>214</v>
      </c>
      <c r="D9" s="95" t="s">
        <v>215</v>
      </c>
      <c r="E9" s="95" t="s">
        <v>52</v>
      </c>
      <c r="F9" s="287" t="s">
        <v>212</v>
      </c>
      <c r="G9" s="96">
        <v>2004</v>
      </c>
      <c r="H9" s="97">
        <v>2005</v>
      </c>
      <c r="I9" s="98">
        <v>2006</v>
      </c>
      <c r="J9" s="99">
        <v>2007</v>
      </c>
      <c r="K9" s="100">
        <v>2008</v>
      </c>
      <c r="L9" s="97">
        <v>2009</v>
      </c>
      <c r="M9" s="101"/>
      <c r="N9" s="102"/>
      <c r="O9" s="101"/>
    </row>
    <row r="10" spans="1:15" ht="9.75">
      <c r="A10" s="500" t="s">
        <v>53</v>
      </c>
      <c r="B10" s="510" t="s">
        <v>54</v>
      </c>
      <c r="C10" s="105">
        <v>2200000</v>
      </c>
      <c r="D10" s="106" t="s">
        <v>55</v>
      </c>
      <c r="E10" s="107" t="s">
        <v>56</v>
      </c>
      <c r="G10" s="90">
        <v>599400</v>
      </c>
      <c r="H10" s="108"/>
      <c r="I10" s="109"/>
      <c r="J10" s="110"/>
      <c r="K10" s="110"/>
      <c r="L10" s="108"/>
      <c r="M10" s="66"/>
      <c r="N10" s="111"/>
      <c r="O10" s="66"/>
    </row>
    <row r="11" spans="1:15" ht="9.75">
      <c r="A11" s="509"/>
      <c r="B11" s="511"/>
      <c r="C11" s="114">
        <v>1400000</v>
      </c>
      <c r="D11" s="115" t="s">
        <v>55</v>
      </c>
      <c r="E11" s="115">
        <v>2002</v>
      </c>
      <c r="F11" s="234">
        <v>988200</v>
      </c>
      <c r="G11" s="116">
        <v>350400</v>
      </c>
      <c r="H11" s="117">
        <v>350400</v>
      </c>
      <c r="I11" s="118">
        <v>350400</v>
      </c>
      <c r="J11" s="119">
        <v>287400</v>
      </c>
      <c r="K11" s="119"/>
      <c r="L11" s="118"/>
      <c r="M11" s="66"/>
      <c r="N11" s="120"/>
      <c r="O11" s="66"/>
    </row>
    <row r="12" spans="1:15" ht="12.75" customHeight="1">
      <c r="A12" s="112"/>
      <c r="B12" s="113"/>
      <c r="C12" s="121" t="s">
        <v>57</v>
      </c>
      <c r="D12" s="122" t="s">
        <v>58</v>
      </c>
      <c r="E12" s="122">
        <v>2003</v>
      </c>
      <c r="F12" s="236"/>
      <c r="G12" s="123"/>
      <c r="H12" s="124"/>
      <c r="I12" s="125"/>
      <c r="J12" s="126"/>
      <c r="K12" s="126"/>
      <c r="L12" s="125"/>
      <c r="M12" s="66"/>
      <c r="N12" s="127"/>
      <c r="O12" s="66"/>
    </row>
    <row r="13" spans="1:15" ht="9.75">
      <c r="A13" s="112"/>
      <c r="B13" s="113"/>
      <c r="C13" s="105">
        <v>601880</v>
      </c>
      <c r="D13" s="106" t="s">
        <v>55</v>
      </c>
      <c r="E13" s="106">
        <v>2003</v>
      </c>
      <c r="F13" s="89">
        <v>476900</v>
      </c>
      <c r="G13" s="90">
        <v>124980</v>
      </c>
      <c r="H13" s="128">
        <v>301200</v>
      </c>
      <c r="I13" s="108">
        <v>175700</v>
      </c>
      <c r="J13" s="110"/>
      <c r="K13" s="110"/>
      <c r="L13" s="108"/>
      <c r="M13" s="66"/>
      <c r="N13" s="111"/>
      <c r="O13" s="66"/>
    </row>
    <row r="14" spans="1:15" ht="28.5" customHeight="1">
      <c r="A14" s="112"/>
      <c r="B14" s="113"/>
      <c r="C14" s="114">
        <v>1000000</v>
      </c>
      <c r="D14" s="115" t="s">
        <v>213</v>
      </c>
      <c r="E14" s="115">
        <v>2003</v>
      </c>
      <c r="F14" s="234">
        <v>979200</v>
      </c>
      <c r="G14" s="116">
        <v>20800</v>
      </c>
      <c r="H14" s="117">
        <v>244800</v>
      </c>
      <c r="I14" s="118">
        <v>244800</v>
      </c>
      <c r="J14" s="118">
        <v>244800</v>
      </c>
      <c r="K14" s="119">
        <v>244800</v>
      </c>
      <c r="L14" s="118"/>
      <c r="M14" s="66"/>
      <c r="N14" s="120"/>
      <c r="O14" s="66"/>
    </row>
    <row r="15" spans="1:15" ht="9.75">
      <c r="A15" s="112"/>
      <c r="B15" s="113"/>
      <c r="C15" s="121" t="s">
        <v>59</v>
      </c>
      <c r="D15" s="122" t="s">
        <v>58</v>
      </c>
      <c r="E15" s="122">
        <v>2004</v>
      </c>
      <c r="F15" s="236"/>
      <c r="G15" s="123"/>
      <c r="H15" s="124"/>
      <c r="I15" s="125"/>
      <c r="J15" s="125"/>
      <c r="K15" s="126"/>
      <c r="L15" s="125"/>
      <c r="M15" s="66"/>
      <c r="N15" s="127"/>
      <c r="O15" s="66"/>
    </row>
    <row r="16" spans="1:15" ht="9.75">
      <c r="A16" s="112"/>
      <c r="B16" s="113"/>
      <c r="C16" s="105">
        <v>2543167</v>
      </c>
      <c r="D16" s="106"/>
      <c r="E16" s="106">
        <v>2004</v>
      </c>
      <c r="F16" s="89">
        <v>2543167</v>
      </c>
      <c r="G16" s="90"/>
      <c r="H16" s="128">
        <v>104017</v>
      </c>
      <c r="I16" s="108">
        <v>424200</v>
      </c>
      <c r="J16" s="110">
        <v>424200</v>
      </c>
      <c r="K16" s="110">
        <v>424200</v>
      </c>
      <c r="L16" s="108">
        <v>424200</v>
      </c>
      <c r="M16" s="66"/>
      <c r="N16" s="56">
        <v>742350</v>
      </c>
      <c r="O16" s="66"/>
    </row>
    <row r="17" spans="1:15" ht="21.75" customHeight="1">
      <c r="A17" s="104" t="s">
        <v>60</v>
      </c>
      <c r="B17" s="129" t="s">
        <v>61</v>
      </c>
      <c r="C17" s="105">
        <v>27742</v>
      </c>
      <c r="D17" s="106" t="s">
        <v>62</v>
      </c>
      <c r="E17" s="107" t="s">
        <v>63</v>
      </c>
      <c r="G17" s="90">
        <v>5548</v>
      </c>
      <c r="H17" s="108"/>
      <c r="I17" s="109"/>
      <c r="J17" s="110"/>
      <c r="K17" s="110"/>
      <c r="L17" s="108"/>
      <c r="M17" s="66"/>
      <c r="N17" s="111"/>
      <c r="O17" s="66"/>
    </row>
    <row r="18" spans="1:15" ht="23.25" customHeight="1">
      <c r="A18" s="112"/>
      <c r="B18" s="130"/>
      <c r="C18" s="114">
        <v>1113768</v>
      </c>
      <c r="D18" s="115" t="s">
        <v>62</v>
      </c>
      <c r="E18" s="115"/>
      <c r="F18" s="234">
        <v>1012648</v>
      </c>
      <c r="G18" s="116">
        <v>78220</v>
      </c>
      <c r="H18" s="118">
        <v>171175</v>
      </c>
      <c r="I18" s="131">
        <v>148225</v>
      </c>
      <c r="J18" s="132">
        <v>148186</v>
      </c>
      <c r="K18" s="132">
        <v>125062</v>
      </c>
      <c r="L18" s="133">
        <v>70000</v>
      </c>
      <c r="M18" s="66"/>
      <c r="N18" s="134">
        <v>350000</v>
      </c>
      <c r="O18" s="66"/>
    </row>
    <row r="19" spans="1:15" ht="12" customHeight="1">
      <c r="A19" s="112"/>
      <c r="B19" s="130"/>
      <c r="C19" s="292" t="s">
        <v>64</v>
      </c>
      <c r="D19" s="286"/>
      <c r="E19" s="286">
        <v>2003</v>
      </c>
      <c r="F19" s="288"/>
      <c r="G19" s="72"/>
      <c r="H19" s="135"/>
      <c r="I19" s="136"/>
      <c r="J19" s="137"/>
      <c r="K19" s="137"/>
      <c r="L19" s="138"/>
      <c r="M19" s="139"/>
      <c r="N19" s="140"/>
      <c r="O19" s="66"/>
    </row>
    <row r="20" spans="1:15" ht="12" customHeight="1">
      <c r="A20" s="112"/>
      <c r="B20" s="141"/>
      <c r="C20" s="121">
        <v>785407</v>
      </c>
      <c r="D20" s="122"/>
      <c r="E20" s="122">
        <v>2004</v>
      </c>
      <c r="F20" s="236"/>
      <c r="G20" s="123"/>
      <c r="H20" s="125"/>
      <c r="I20" s="142"/>
      <c r="J20" s="145"/>
      <c r="K20" s="145"/>
      <c r="L20" s="146"/>
      <c r="M20" s="147"/>
      <c r="N20" s="127"/>
      <c r="O20" s="66"/>
    </row>
    <row r="21" spans="1:15" ht="21.75" customHeight="1">
      <c r="A21" s="112" t="s">
        <v>65</v>
      </c>
      <c r="B21" s="148" t="s">
        <v>66</v>
      </c>
      <c r="C21" s="149"/>
      <c r="D21" s="106"/>
      <c r="G21" s="150">
        <f aca="true" t="shared" si="0" ref="G21:N21">SUM(G10:G18)</f>
        <v>1179348</v>
      </c>
      <c r="H21" s="128">
        <f t="shared" si="0"/>
        <v>1171592</v>
      </c>
      <c r="I21" s="108">
        <f t="shared" si="0"/>
        <v>1343325</v>
      </c>
      <c r="J21" s="108">
        <f t="shared" si="0"/>
        <v>1104586</v>
      </c>
      <c r="K21" s="110">
        <f t="shared" si="0"/>
        <v>794062</v>
      </c>
      <c r="L21" s="108">
        <f t="shared" si="0"/>
        <v>494200</v>
      </c>
      <c r="M21" s="108">
        <f t="shared" si="0"/>
        <v>0</v>
      </c>
      <c r="N21" s="151">
        <f t="shared" si="0"/>
        <v>1092350</v>
      </c>
      <c r="O21" s="66"/>
    </row>
    <row r="22" spans="1:15" ht="25.5" customHeight="1">
      <c r="A22" s="104" t="s">
        <v>67</v>
      </c>
      <c r="B22" s="512" t="s">
        <v>68</v>
      </c>
      <c r="C22" s="233">
        <v>212665</v>
      </c>
      <c r="D22" s="115" t="s">
        <v>62</v>
      </c>
      <c r="E22" s="115">
        <v>2002</v>
      </c>
      <c r="F22" s="234">
        <v>443087</v>
      </c>
      <c r="G22" s="234">
        <v>46196</v>
      </c>
      <c r="H22" s="116">
        <v>350696</v>
      </c>
      <c r="I22" s="116">
        <v>46196</v>
      </c>
      <c r="J22" s="116">
        <v>46195</v>
      </c>
      <c r="K22" s="116"/>
      <c r="L22" s="116"/>
      <c r="M22" s="139"/>
      <c r="N22" s="120"/>
      <c r="O22" s="66"/>
    </row>
    <row r="23" spans="1:15" ht="12" customHeight="1">
      <c r="A23" s="285"/>
      <c r="B23" s="513"/>
      <c r="C23" s="235">
        <v>319000</v>
      </c>
      <c r="D23" s="122"/>
      <c r="E23" s="122">
        <v>2004</v>
      </c>
      <c r="F23" s="236"/>
      <c r="G23" s="236"/>
      <c r="H23" s="123"/>
      <c r="I23" s="123"/>
      <c r="J23" s="123"/>
      <c r="K23" s="123"/>
      <c r="L23" s="123"/>
      <c r="M23" s="147"/>
      <c r="N23" s="127"/>
      <c r="O23" s="66"/>
    </row>
    <row r="24" spans="1:15" ht="15.75" customHeight="1">
      <c r="A24" s="500" t="s">
        <v>69</v>
      </c>
      <c r="B24" s="148" t="s">
        <v>70</v>
      </c>
      <c r="D24" s="106"/>
      <c r="G24" s="150">
        <v>223912</v>
      </c>
      <c r="H24" s="128">
        <v>650188</v>
      </c>
      <c r="I24" s="128">
        <v>280036</v>
      </c>
      <c r="J24" s="128">
        <v>216448</v>
      </c>
      <c r="K24" s="152">
        <v>123670</v>
      </c>
      <c r="L24" s="128">
        <v>86589</v>
      </c>
      <c r="M24" s="66"/>
      <c r="N24" s="56">
        <v>70612</v>
      </c>
      <c r="O24" s="66"/>
    </row>
    <row r="25" spans="1:15" ht="12.75" customHeight="1">
      <c r="A25" s="501"/>
      <c r="B25" s="148" t="s">
        <v>71</v>
      </c>
      <c r="C25" s="90"/>
      <c r="D25" s="106"/>
      <c r="E25" s="106"/>
      <c r="F25" s="89"/>
      <c r="G25" s="89"/>
      <c r="I25" s="90"/>
      <c r="J25" s="90"/>
      <c r="K25" s="152"/>
      <c r="L25" s="128"/>
      <c r="M25" s="66"/>
      <c r="N25" s="111"/>
      <c r="O25" s="66"/>
    </row>
    <row r="26" spans="1:15" ht="27.75" customHeight="1">
      <c r="A26" s="94" t="s">
        <v>72</v>
      </c>
      <c r="B26" s="148" t="s">
        <v>73</v>
      </c>
      <c r="D26" s="106"/>
      <c r="G26" s="150">
        <f aca="true" t="shared" si="1" ref="G26:L26">SUM(G21+G24+G25)</f>
        <v>1403260</v>
      </c>
      <c r="H26" s="150">
        <f t="shared" si="1"/>
        <v>1821780</v>
      </c>
      <c r="I26" s="150">
        <f t="shared" si="1"/>
        <v>1623361</v>
      </c>
      <c r="J26" s="150">
        <f t="shared" si="1"/>
        <v>1321034</v>
      </c>
      <c r="K26" s="150">
        <f t="shared" si="1"/>
        <v>917732</v>
      </c>
      <c r="L26" s="150">
        <f t="shared" si="1"/>
        <v>580789</v>
      </c>
      <c r="M26" s="150">
        <f>SUM(M21+M24+M25)</f>
        <v>0</v>
      </c>
      <c r="N26" s="153">
        <f>SUM(N21+N24+N25)</f>
        <v>1162962</v>
      </c>
      <c r="O26" s="66"/>
    </row>
    <row r="27" spans="1:15" ht="20.25" customHeight="1">
      <c r="A27" s="94" t="s">
        <v>74</v>
      </c>
      <c r="B27" s="148" t="s">
        <v>75</v>
      </c>
      <c r="D27" s="106"/>
      <c r="G27" s="154">
        <f aca="true" t="shared" si="2" ref="G27:L27">G26/G8</f>
        <v>0.036789693285863935</v>
      </c>
      <c r="H27" s="154">
        <f t="shared" si="2"/>
        <v>0.0485808</v>
      </c>
      <c r="I27" s="154">
        <f t="shared" si="2"/>
        <v>0.042055984455958546</v>
      </c>
      <c r="J27" s="154">
        <f t="shared" si="2"/>
        <v>0.03327541561712846</v>
      </c>
      <c r="K27" s="155">
        <f t="shared" si="2"/>
        <v>0.02249343137254902</v>
      </c>
      <c r="L27" s="154">
        <f t="shared" si="2"/>
        <v>0.013828309523809524</v>
      </c>
      <c r="M27" s="154" t="e">
        <f>M26/M8</f>
        <v>#DIV/0!</v>
      </c>
      <c r="N27" s="156"/>
      <c r="O27" s="66"/>
    </row>
    <row r="28" spans="1:15" ht="27.75" customHeight="1">
      <c r="A28" s="94" t="s">
        <v>76</v>
      </c>
      <c r="B28" s="148" t="s">
        <v>77</v>
      </c>
      <c r="D28" s="106"/>
      <c r="G28" s="150">
        <f>SUM(F10:F25)</f>
        <v>6443202</v>
      </c>
      <c r="H28" s="128">
        <f aca="true" t="shared" si="3" ref="H28:N28">G28-H21-H22</f>
        <v>4920914</v>
      </c>
      <c r="I28" s="128">
        <f t="shared" si="3"/>
        <v>3531393</v>
      </c>
      <c r="J28" s="128">
        <f t="shared" si="3"/>
        <v>2380612</v>
      </c>
      <c r="K28" s="152">
        <f t="shared" si="3"/>
        <v>1586550</v>
      </c>
      <c r="L28" s="128">
        <f t="shared" si="3"/>
        <v>1092350</v>
      </c>
      <c r="M28" s="128">
        <f t="shared" si="3"/>
        <v>1092350</v>
      </c>
      <c r="N28" s="157">
        <f t="shared" si="3"/>
        <v>0</v>
      </c>
      <c r="O28" s="66"/>
    </row>
    <row r="29" spans="1:15" ht="33" customHeight="1" thickBot="1">
      <c r="A29" s="158" t="s">
        <v>78</v>
      </c>
      <c r="B29" s="159" t="s">
        <v>79</v>
      </c>
      <c r="C29" s="160"/>
      <c r="D29" s="161"/>
      <c r="E29" s="160"/>
      <c r="F29" s="289"/>
      <c r="G29" s="162">
        <f aca="true" t="shared" si="4" ref="G29:L29">G28/G8</f>
        <v>0.168923382237693</v>
      </c>
      <c r="H29" s="162">
        <f t="shared" si="4"/>
        <v>0.13122437333333334</v>
      </c>
      <c r="I29" s="162">
        <f t="shared" si="4"/>
        <v>0.09148686528497409</v>
      </c>
      <c r="J29" s="162">
        <f t="shared" si="4"/>
        <v>0.059965037783375315</v>
      </c>
      <c r="K29" s="163">
        <f t="shared" si="4"/>
        <v>0.03888602941176471</v>
      </c>
      <c r="L29" s="162">
        <f t="shared" si="4"/>
        <v>0.026008333333333335</v>
      </c>
      <c r="M29" s="162" t="e">
        <f>M28/M8</f>
        <v>#DIV/0!</v>
      </c>
      <c r="N29" s="164"/>
      <c r="O29" s="66"/>
    </row>
    <row r="30" spans="1:15" ht="15" customHeight="1" thickTop="1">
      <c r="A30" s="165"/>
      <c r="B30" s="166"/>
      <c r="C30" s="167"/>
      <c r="D30" s="167"/>
      <c r="E30" s="167"/>
      <c r="F30" s="168"/>
      <c r="G30" s="167"/>
      <c r="H30" s="168"/>
      <c r="I30" s="502"/>
      <c r="J30" s="502"/>
      <c r="K30" s="502"/>
      <c r="L30" s="502"/>
      <c r="M30" s="169"/>
      <c r="N30" s="78"/>
      <c r="O30" s="66"/>
    </row>
    <row r="31" spans="1:15" ht="9.75">
      <c r="A31" s="170"/>
      <c r="B31" s="171"/>
      <c r="C31" s="172"/>
      <c r="D31" s="172"/>
      <c r="E31" s="172"/>
      <c r="F31" s="173"/>
      <c r="G31" s="172"/>
      <c r="H31" s="173"/>
      <c r="I31" s="174"/>
      <c r="J31" s="175"/>
      <c r="K31" s="175"/>
      <c r="L31" s="174"/>
      <c r="M31" s="78"/>
      <c r="N31" s="78"/>
      <c r="O31" s="66"/>
    </row>
    <row r="32" spans="1:15" ht="9.75">
      <c r="A32" s="170"/>
      <c r="B32" s="171"/>
      <c r="C32" s="172"/>
      <c r="D32" s="172"/>
      <c r="E32" s="172"/>
      <c r="F32" s="173"/>
      <c r="G32" s="172"/>
      <c r="H32" s="173"/>
      <c r="I32" s="503"/>
      <c r="J32" s="503"/>
      <c r="K32" s="503"/>
      <c r="L32" s="503"/>
      <c r="M32" s="78"/>
      <c r="N32" s="78"/>
      <c r="O32" s="66"/>
    </row>
    <row r="33" spans="1:15" ht="9.75">
      <c r="A33" s="170"/>
      <c r="B33" s="171"/>
      <c r="C33" s="172"/>
      <c r="D33" s="172"/>
      <c r="E33" s="172"/>
      <c r="F33" s="173"/>
      <c r="G33" s="172"/>
      <c r="H33" s="173"/>
      <c r="I33" s="174"/>
      <c r="J33" s="175"/>
      <c r="K33" s="175"/>
      <c r="L33" s="174"/>
      <c r="M33" s="78"/>
      <c r="N33" s="78"/>
      <c r="O33" s="66"/>
    </row>
    <row r="34" spans="1:15" ht="9.75">
      <c r="A34" s="170"/>
      <c r="B34" s="171"/>
      <c r="C34" s="172"/>
      <c r="D34" s="172"/>
      <c r="E34" s="172"/>
      <c r="F34" s="173"/>
      <c r="G34" s="172"/>
      <c r="H34" s="173"/>
      <c r="I34" s="174"/>
      <c r="J34" s="175"/>
      <c r="K34" s="175"/>
      <c r="L34" s="174"/>
      <c r="M34" s="78"/>
      <c r="N34" s="78"/>
      <c r="O34" s="66"/>
    </row>
    <row r="35" spans="1:15" ht="9.75">
      <c r="A35" s="170"/>
      <c r="B35" s="171"/>
      <c r="C35" s="172"/>
      <c r="D35" s="172"/>
      <c r="E35" s="172"/>
      <c r="F35" s="173"/>
      <c r="G35" s="172"/>
      <c r="H35" s="173"/>
      <c r="I35" s="174"/>
      <c r="J35" s="175"/>
      <c r="K35" s="175"/>
      <c r="L35" s="174"/>
      <c r="M35" s="78"/>
      <c r="N35" s="78"/>
      <c r="O35" s="66"/>
    </row>
    <row r="36" spans="1:14" ht="9.75">
      <c r="A36" s="170"/>
      <c r="B36" s="171"/>
      <c r="C36" s="172"/>
      <c r="D36" s="172"/>
      <c r="E36" s="172"/>
      <c r="F36" s="173"/>
      <c r="G36" s="172"/>
      <c r="H36" s="173"/>
      <c r="I36" s="174"/>
      <c r="J36" s="175"/>
      <c r="K36" s="175"/>
      <c r="L36" s="174"/>
      <c r="M36" s="147"/>
      <c r="N36" s="176"/>
    </row>
    <row r="37" spans="1:13" ht="9.75">
      <c r="A37" s="170"/>
      <c r="B37" s="171"/>
      <c r="C37" s="172"/>
      <c r="D37" s="172"/>
      <c r="E37" s="172"/>
      <c r="F37" s="173"/>
      <c r="G37" s="172"/>
      <c r="H37" s="173"/>
      <c r="I37" s="174"/>
      <c r="J37" s="175"/>
      <c r="K37" s="175"/>
      <c r="L37" s="174"/>
      <c r="M37" s="66"/>
    </row>
    <row r="38" spans="1:13" ht="9.75">
      <c r="A38" s="170"/>
      <c r="B38" s="171"/>
      <c r="C38" s="172"/>
      <c r="D38" s="172"/>
      <c r="E38" s="172"/>
      <c r="F38" s="173"/>
      <c r="G38" s="172"/>
      <c r="H38" s="173"/>
      <c r="I38" s="174"/>
      <c r="J38" s="175"/>
      <c r="K38" s="175"/>
      <c r="L38" s="174"/>
      <c r="M38" s="66"/>
    </row>
  </sheetData>
  <mergeCells count="13">
    <mergeCell ref="A24:A25"/>
    <mergeCell ref="I30:L30"/>
    <mergeCell ref="I32:L32"/>
    <mergeCell ref="A6:L6"/>
    <mergeCell ref="A7:A8"/>
    <mergeCell ref="B7:E8"/>
    <mergeCell ref="A10:A11"/>
    <mergeCell ref="B10:B11"/>
    <mergeCell ref="B22:B23"/>
    <mergeCell ref="K1:N1"/>
    <mergeCell ref="K2:N2"/>
    <mergeCell ref="K3:N3"/>
    <mergeCell ref="K4:N4"/>
  </mergeCells>
  <printOptions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K11" sqref="K11"/>
    </sheetView>
  </sheetViews>
  <sheetFormatPr defaultColWidth="9.00390625" defaultRowHeight="12.75"/>
  <sheetData>
    <row r="1" spans="1:9" ht="12.75">
      <c r="A1" s="1"/>
      <c r="B1" s="2"/>
      <c r="C1" s="2"/>
      <c r="D1" s="2"/>
      <c r="E1" s="2"/>
      <c r="F1" s="2"/>
      <c r="G1" s="421" t="s">
        <v>288</v>
      </c>
      <c r="H1" s="421"/>
      <c r="I1" s="421"/>
    </row>
    <row r="2" spans="1:9" ht="12.75">
      <c r="A2" s="1"/>
      <c r="B2" s="2"/>
      <c r="C2" s="2"/>
      <c r="D2" s="2"/>
      <c r="E2" s="2"/>
      <c r="F2" s="2"/>
      <c r="G2" s="421" t="s">
        <v>435</v>
      </c>
      <c r="H2" s="421"/>
      <c r="I2" s="421"/>
    </row>
    <row r="3" spans="1:9" ht="12.75">
      <c r="A3" s="1"/>
      <c r="B3" s="2"/>
      <c r="C3" s="2"/>
      <c r="D3" s="2"/>
      <c r="E3" s="2"/>
      <c r="F3" s="2"/>
      <c r="G3" s="421" t="s">
        <v>9</v>
      </c>
      <c r="H3" s="421"/>
      <c r="I3" s="421"/>
    </row>
    <row r="4" spans="1:9" ht="12.75">
      <c r="A4" s="1"/>
      <c r="B4" s="2"/>
      <c r="C4" s="2"/>
      <c r="D4" s="2"/>
      <c r="E4" s="2"/>
      <c r="F4" s="2"/>
      <c r="G4" s="421" t="s">
        <v>434</v>
      </c>
      <c r="H4" s="421"/>
      <c r="I4" s="421"/>
    </row>
    <row r="5" spans="1:9" ht="12.75">
      <c r="A5" s="1"/>
      <c r="B5" s="2"/>
      <c r="C5" s="2"/>
      <c r="D5" s="2"/>
      <c r="E5" s="2"/>
      <c r="F5" s="2"/>
      <c r="G5" s="2"/>
      <c r="H5" s="3"/>
      <c r="I5" s="2"/>
    </row>
    <row r="6" spans="1:9" ht="12.75">
      <c r="A6" s="426" t="s">
        <v>80</v>
      </c>
      <c r="B6" s="426"/>
      <c r="C6" s="426"/>
      <c r="D6" s="426"/>
      <c r="E6" s="426"/>
      <c r="F6" s="426"/>
      <c r="G6" s="426"/>
      <c r="H6" s="426"/>
      <c r="I6" s="426"/>
    </row>
    <row r="7" spans="1:9" ht="12.75">
      <c r="A7" s="426" t="s">
        <v>81</v>
      </c>
      <c r="B7" s="426"/>
      <c r="C7" s="426"/>
      <c r="D7" s="426"/>
      <c r="E7" s="426"/>
      <c r="F7" s="426"/>
      <c r="G7" s="426"/>
      <c r="H7" s="426"/>
      <c r="I7" s="426"/>
    </row>
    <row r="8" spans="1:9" ht="12.75">
      <c r="A8" s="426" t="s">
        <v>82</v>
      </c>
      <c r="B8" s="426"/>
      <c r="C8" s="426"/>
      <c r="D8" s="426"/>
      <c r="E8" s="426"/>
      <c r="F8" s="426"/>
      <c r="G8" s="426"/>
      <c r="H8" s="426"/>
      <c r="I8" s="426"/>
    </row>
    <row r="9" spans="1:9" ht="13.5" thickBot="1">
      <c r="A9" s="1"/>
      <c r="B9" s="2"/>
      <c r="C9" s="2"/>
      <c r="D9" s="2"/>
      <c r="E9" s="2"/>
      <c r="F9" s="2"/>
      <c r="G9" s="2"/>
      <c r="H9" s="3"/>
      <c r="I9" s="2"/>
    </row>
    <row r="10" spans="1:9" ht="27" customHeight="1" thickBot="1" thickTop="1">
      <c r="A10" s="179" t="s">
        <v>83</v>
      </c>
      <c r="B10" s="514" t="s">
        <v>14</v>
      </c>
      <c r="C10" s="514"/>
      <c r="D10" s="514"/>
      <c r="E10" s="514"/>
      <c r="F10" s="515" t="s">
        <v>84</v>
      </c>
      <c r="G10" s="515"/>
      <c r="H10" s="516" t="s">
        <v>85</v>
      </c>
      <c r="I10" s="517"/>
    </row>
    <row r="11" spans="1:9" ht="24" customHeight="1" thickTop="1">
      <c r="A11" s="180" t="s">
        <v>86</v>
      </c>
      <c r="B11" s="518" t="s">
        <v>87</v>
      </c>
      <c r="C11" s="518"/>
      <c r="D11" s="518"/>
      <c r="E11" s="518"/>
      <c r="F11" s="519"/>
      <c r="G11" s="519"/>
      <c r="H11" s="520">
        <v>38142748</v>
      </c>
      <c r="I11" s="521"/>
    </row>
    <row r="12" spans="1:9" ht="23.25" customHeight="1">
      <c r="A12" s="180" t="s">
        <v>88</v>
      </c>
      <c r="B12" s="518" t="s">
        <v>89</v>
      </c>
      <c r="C12" s="518"/>
      <c r="D12" s="518"/>
      <c r="E12" s="518"/>
      <c r="F12" s="519"/>
      <c r="G12" s="519"/>
      <c r="H12" s="520">
        <v>41386790</v>
      </c>
      <c r="I12" s="521"/>
    </row>
    <row r="13" spans="1:9" ht="21.75" customHeight="1">
      <c r="A13" s="180" t="s">
        <v>90</v>
      </c>
      <c r="B13" s="518" t="s">
        <v>91</v>
      </c>
      <c r="C13" s="518"/>
      <c r="D13" s="518"/>
      <c r="E13" s="518"/>
      <c r="F13" s="519"/>
      <c r="G13" s="519"/>
      <c r="H13" s="522">
        <f>H11-H12</f>
        <v>-3244042</v>
      </c>
      <c r="I13" s="523"/>
    </row>
    <row r="14" spans="1:9" ht="18" customHeight="1">
      <c r="A14" s="180"/>
      <c r="B14" s="518" t="s">
        <v>92</v>
      </c>
      <c r="C14" s="518"/>
      <c r="D14" s="518"/>
      <c r="E14" s="518"/>
      <c r="F14" s="519"/>
      <c r="G14" s="519"/>
      <c r="H14" s="520"/>
      <c r="I14" s="521"/>
    </row>
    <row r="15" spans="1:9" ht="18" customHeight="1">
      <c r="A15" s="180"/>
      <c r="B15" s="518" t="s">
        <v>93</v>
      </c>
      <c r="C15" s="518"/>
      <c r="D15" s="518"/>
      <c r="E15" s="518"/>
      <c r="F15" s="519"/>
      <c r="G15" s="519"/>
      <c r="H15" s="520"/>
      <c r="I15" s="521"/>
    </row>
    <row r="16" spans="1:9" ht="23.25" customHeight="1">
      <c r="A16" s="181" t="s">
        <v>94</v>
      </c>
      <c r="B16" s="436" t="s">
        <v>95</v>
      </c>
      <c r="C16" s="437"/>
      <c r="D16" s="437"/>
      <c r="E16" s="438"/>
      <c r="F16" s="524"/>
      <c r="G16" s="525"/>
      <c r="H16" s="526">
        <f>H17-H24</f>
        <v>3244042</v>
      </c>
      <c r="I16" s="527"/>
    </row>
    <row r="17" spans="1:9" ht="23.25" customHeight="1">
      <c r="A17" s="181" t="s">
        <v>96</v>
      </c>
      <c r="B17" s="432" t="s">
        <v>97</v>
      </c>
      <c r="C17" s="432"/>
      <c r="D17" s="432"/>
      <c r="E17" s="432"/>
      <c r="F17" s="519"/>
      <c r="G17" s="519"/>
      <c r="H17" s="522">
        <f>SUM(H18:I23)</f>
        <v>4423390</v>
      </c>
      <c r="I17" s="523"/>
    </row>
    <row r="18" spans="1:9" ht="18" customHeight="1">
      <c r="A18" s="180" t="s">
        <v>86</v>
      </c>
      <c r="B18" s="518" t="s">
        <v>98</v>
      </c>
      <c r="C18" s="518"/>
      <c r="D18" s="518"/>
      <c r="E18" s="518"/>
      <c r="F18" s="519"/>
      <c r="G18" s="519"/>
      <c r="H18" s="520"/>
      <c r="I18" s="521"/>
    </row>
    <row r="19" spans="1:9" ht="18" customHeight="1">
      <c r="A19" s="180" t="s">
        <v>88</v>
      </c>
      <c r="B19" s="518" t="s">
        <v>99</v>
      </c>
      <c r="C19" s="518"/>
      <c r="D19" s="518"/>
      <c r="E19" s="518"/>
      <c r="F19" s="519" t="s">
        <v>158</v>
      </c>
      <c r="G19" s="519"/>
      <c r="H19" s="520">
        <v>3205267</v>
      </c>
      <c r="I19" s="521"/>
    </row>
    <row r="20" spans="1:9" ht="18.75" customHeight="1">
      <c r="A20" s="180" t="s">
        <v>90</v>
      </c>
      <c r="B20" s="518" t="s">
        <v>100</v>
      </c>
      <c r="C20" s="518"/>
      <c r="D20" s="518"/>
      <c r="E20" s="518"/>
      <c r="F20" s="519" t="s">
        <v>158</v>
      </c>
      <c r="G20" s="519"/>
      <c r="H20" s="520">
        <v>785407</v>
      </c>
      <c r="I20" s="521"/>
    </row>
    <row r="21" spans="1:9" ht="18" customHeight="1">
      <c r="A21" s="180" t="s">
        <v>94</v>
      </c>
      <c r="B21" s="518" t="s">
        <v>101</v>
      </c>
      <c r="C21" s="518"/>
      <c r="D21" s="518"/>
      <c r="E21" s="518"/>
      <c r="F21" s="519"/>
      <c r="G21" s="519"/>
      <c r="H21" s="520"/>
      <c r="I21" s="521"/>
    </row>
    <row r="22" spans="1:9" ht="17.25" customHeight="1">
      <c r="A22" s="180" t="s">
        <v>102</v>
      </c>
      <c r="B22" s="518" t="s">
        <v>103</v>
      </c>
      <c r="C22" s="518"/>
      <c r="D22" s="518"/>
      <c r="E22" s="518"/>
      <c r="F22" s="519"/>
      <c r="G22" s="519"/>
      <c r="H22" s="520"/>
      <c r="I22" s="521"/>
    </row>
    <row r="23" spans="1:9" ht="25.5" customHeight="1">
      <c r="A23" s="180" t="s">
        <v>104</v>
      </c>
      <c r="B23" s="528" t="s">
        <v>105</v>
      </c>
      <c r="C23" s="528"/>
      <c r="D23" s="528"/>
      <c r="E23" s="528"/>
      <c r="F23" s="519" t="s">
        <v>159</v>
      </c>
      <c r="G23" s="519"/>
      <c r="H23" s="520">
        <v>432716</v>
      </c>
      <c r="I23" s="521"/>
    </row>
    <row r="24" spans="1:9" ht="24" customHeight="1">
      <c r="A24" s="181" t="s">
        <v>106</v>
      </c>
      <c r="B24" s="432" t="s">
        <v>107</v>
      </c>
      <c r="C24" s="432"/>
      <c r="D24" s="432"/>
      <c r="E24" s="432"/>
      <c r="F24" s="519"/>
      <c r="G24" s="519"/>
      <c r="H24" s="522">
        <f>SUM(H25:I28)</f>
        <v>1179348</v>
      </c>
      <c r="I24" s="523"/>
    </row>
    <row r="25" spans="1:9" ht="17.25" customHeight="1">
      <c r="A25" s="180" t="s">
        <v>86</v>
      </c>
      <c r="B25" s="518" t="s">
        <v>108</v>
      </c>
      <c r="C25" s="518"/>
      <c r="D25" s="518"/>
      <c r="E25" s="518"/>
      <c r="F25" s="519"/>
      <c r="G25" s="519"/>
      <c r="H25" s="520"/>
      <c r="I25" s="521"/>
    </row>
    <row r="26" spans="1:9" ht="18" customHeight="1">
      <c r="A26" s="180" t="s">
        <v>88</v>
      </c>
      <c r="B26" s="518" t="s">
        <v>109</v>
      </c>
      <c r="C26" s="518"/>
      <c r="D26" s="518"/>
      <c r="E26" s="518"/>
      <c r="F26" s="519" t="s">
        <v>110</v>
      </c>
      <c r="G26" s="519"/>
      <c r="H26" s="520">
        <v>1095580</v>
      </c>
      <c r="I26" s="521"/>
    </row>
    <row r="27" spans="1:9" ht="18" customHeight="1">
      <c r="A27" s="180" t="s">
        <v>90</v>
      </c>
      <c r="B27" s="518" t="s">
        <v>111</v>
      </c>
      <c r="C27" s="518"/>
      <c r="D27" s="518"/>
      <c r="E27" s="518"/>
      <c r="F27" s="519" t="s">
        <v>110</v>
      </c>
      <c r="G27" s="519"/>
      <c r="H27" s="520">
        <v>83768</v>
      </c>
      <c r="I27" s="521"/>
    </row>
    <row r="28" spans="1:9" ht="20.25" customHeight="1" thickBot="1">
      <c r="A28" s="182" t="s">
        <v>112</v>
      </c>
      <c r="B28" s="529" t="s">
        <v>113</v>
      </c>
      <c r="C28" s="529"/>
      <c r="D28" s="529"/>
      <c r="E28" s="529"/>
      <c r="F28" s="530"/>
      <c r="G28" s="530"/>
      <c r="H28" s="531"/>
      <c r="I28" s="532"/>
    </row>
    <row r="29" spans="1:9" ht="13.5" thickTop="1">
      <c r="A29" s="1"/>
      <c r="B29" s="2"/>
      <c r="C29" s="2"/>
      <c r="D29" s="2"/>
      <c r="E29" s="2"/>
      <c r="F29" s="2"/>
      <c r="G29" s="2"/>
      <c r="H29" s="3"/>
      <c r="I29" s="2"/>
    </row>
    <row r="30" spans="1:9" ht="12.75">
      <c r="A30" s="1"/>
      <c r="B30" s="2"/>
      <c r="C30" s="2"/>
      <c r="D30" s="2"/>
      <c r="E30" s="2"/>
      <c r="F30" s="422"/>
      <c r="G30" s="422"/>
      <c r="H30" s="422"/>
      <c r="I30" s="422"/>
    </row>
    <row r="32" spans="1:9" ht="12.75">
      <c r="A32" s="1"/>
      <c r="B32" s="2"/>
      <c r="C32" s="2"/>
      <c r="D32" s="2"/>
      <c r="E32" s="2"/>
      <c r="F32" s="422"/>
      <c r="G32" s="422"/>
      <c r="H32" s="422"/>
      <c r="I32" s="422"/>
    </row>
  </sheetData>
  <mergeCells count="66">
    <mergeCell ref="F30:I30"/>
    <mergeCell ref="F32:I32"/>
    <mergeCell ref="B27:E27"/>
    <mergeCell ref="F27:G27"/>
    <mergeCell ref="H27:I27"/>
    <mergeCell ref="B28:E28"/>
    <mergeCell ref="F28:G28"/>
    <mergeCell ref="H28:I28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B19:E19"/>
    <mergeCell ref="F19:G19"/>
    <mergeCell ref="H19:I19"/>
    <mergeCell ref="B20:E20"/>
    <mergeCell ref="F20:G20"/>
    <mergeCell ref="H20:I20"/>
    <mergeCell ref="B17:E17"/>
    <mergeCell ref="F17:G17"/>
    <mergeCell ref="H17:I17"/>
    <mergeCell ref="B18:E18"/>
    <mergeCell ref="F18:G18"/>
    <mergeCell ref="H18:I18"/>
    <mergeCell ref="B15:E15"/>
    <mergeCell ref="F15:G15"/>
    <mergeCell ref="H15:I15"/>
    <mergeCell ref="B16:E16"/>
    <mergeCell ref="F16:G16"/>
    <mergeCell ref="H16:I16"/>
    <mergeCell ref="B13:E13"/>
    <mergeCell ref="F13:G13"/>
    <mergeCell ref="H13:I13"/>
    <mergeCell ref="B14:E14"/>
    <mergeCell ref="F14:G14"/>
    <mergeCell ref="H14:I14"/>
    <mergeCell ref="B11:E11"/>
    <mergeCell ref="F11:G11"/>
    <mergeCell ref="H11:I11"/>
    <mergeCell ref="B12:E12"/>
    <mergeCell ref="F12:G12"/>
    <mergeCell ref="H12:I12"/>
    <mergeCell ref="A6:I6"/>
    <mergeCell ref="A7:I7"/>
    <mergeCell ref="A8:I8"/>
    <mergeCell ref="B10:E10"/>
    <mergeCell ref="F10:G10"/>
    <mergeCell ref="H10:I10"/>
    <mergeCell ref="G1:I1"/>
    <mergeCell ref="G2:I2"/>
    <mergeCell ref="G3:I3"/>
    <mergeCell ref="G4:I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0"/>
  <sheetViews>
    <sheetView workbookViewId="0" topLeftCell="A11">
      <selection activeCell="A131" sqref="A131:H131"/>
    </sheetView>
  </sheetViews>
  <sheetFormatPr defaultColWidth="9.00390625" defaultRowHeight="12.75"/>
  <cols>
    <col min="1" max="1" width="4.75390625" style="28" customWidth="1"/>
    <col min="2" max="2" width="6.125" style="53" customWidth="1"/>
    <col min="3" max="3" width="5.25390625" style="53" customWidth="1"/>
    <col min="4" max="4" width="33.625" style="28" customWidth="1"/>
    <col min="5" max="6" width="10.375" style="28" customWidth="1"/>
    <col min="7" max="7" width="10.875" style="28" customWidth="1"/>
    <col min="8" max="8" width="10.625" style="3" customWidth="1"/>
    <col min="9" max="16384" width="9.125" style="2" customWidth="1"/>
  </cols>
  <sheetData>
    <row r="1" spans="1:7" ht="11.25">
      <c r="A1" s="26"/>
      <c r="B1" s="27"/>
      <c r="C1" s="27"/>
      <c r="E1" s="29"/>
      <c r="F1" s="29"/>
      <c r="G1" s="29" t="s">
        <v>8</v>
      </c>
    </row>
    <row r="2" spans="1:7" ht="11.25">
      <c r="A2" s="26"/>
      <c r="B2" s="27"/>
      <c r="C2" s="27"/>
      <c r="D2" s="26"/>
      <c r="E2" s="29"/>
      <c r="F2" s="29"/>
      <c r="G2" s="29" t="s">
        <v>433</v>
      </c>
    </row>
    <row r="3" spans="1:7" ht="11.25">
      <c r="A3" s="26"/>
      <c r="B3" s="27"/>
      <c r="C3" s="27"/>
      <c r="D3" s="30"/>
      <c r="E3" s="29"/>
      <c r="F3" s="29"/>
      <c r="G3" s="29" t="s">
        <v>9</v>
      </c>
    </row>
    <row r="4" spans="1:7" ht="11.25">
      <c r="A4" s="26"/>
      <c r="B4" s="27"/>
      <c r="C4" s="27"/>
      <c r="E4" s="29"/>
      <c r="F4" s="29"/>
      <c r="G4" s="29" t="s">
        <v>434</v>
      </c>
    </row>
    <row r="5" spans="1:7" ht="11.25" customHeight="1">
      <c r="A5" s="26"/>
      <c r="B5" s="27"/>
      <c r="C5" s="27"/>
      <c r="E5" s="31"/>
      <c r="F5" s="31"/>
      <c r="G5" s="31"/>
    </row>
    <row r="6" spans="1:8" ht="15" customHeight="1" thickBot="1">
      <c r="A6" s="453" t="s">
        <v>10</v>
      </c>
      <c r="B6" s="453"/>
      <c r="C6" s="453"/>
      <c r="D6" s="453"/>
      <c r="E6" s="453"/>
      <c r="F6" s="453"/>
      <c r="G6" s="453"/>
      <c r="H6" s="453"/>
    </row>
    <row r="7" spans="1:8" ht="12.75" customHeight="1" thickTop="1">
      <c r="A7" s="32" t="s">
        <v>11</v>
      </c>
      <c r="B7" s="4" t="s">
        <v>12</v>
      </c>
      <c r="C7" s="4" t="s">
        <v>13</v>
      </c>
      <c r="D7" s="33" t="s">
        <v>14</v>
      </c>
      <c r="E7" s="454" t="s">
        <v>15</v>
      </c>
      <c r="F7" s="455"/>
      <c r="G7" s="454" t="s">
        <v>16</v>
      </c>
      <c r="H7" s="456"/>
    </row>
    <row r="8" spans="1:8" ht="11.25">
      <c r="A8" s="34"/>
      <c r="B8" s="5"/>
      <c r="C8" s="5"/>
      <c r="D8" s="279"/>
      <c r="E8" s="280" t="s">
        <v>17</v>
      </c>
      <c r="F8" s="280" t="s">
        <v>39</v>
      </c>
      <c r="G8" s="278" t="s">
        <v>17</v>
      </c>
      <c r="H8" s="59" t="s">
        <v>39</v>
      </c>
    </row>
    <row r="9" spans="1:8" ht="12.75" customHeight="1">
      <c r="A9" s="35" t="s">
        <v>31</v>
      </c>
      <c r="B9" s="12"/>
      <c r="C9" s="6"/>
      <c r="D9" s="16" t="s">
        <v>33</v>
      </c>
      <c r="E9" s="36">
        <f>SUM(E10)</f>
        <v>230500</v>
      </c>
      <c r="F9" s="36"/>
      <c r="G9" s="36">
        <f>SUM(G10)</f>
        <v>171254</v>
      </c>
      <c r="H9" s="37">
        <f>SUM(H10)</f>
        <v>0</v>
      </c>
    </row>
    <row r="10" spans="1:8" ht="15.75" customHeight="1">
      <c r="A10" s="38"/>
      <c r="B10" s="10" t="s">
        <v>32</v>
      </c>
      <c r="C10" s="7"/>
      <c r="D10" s="17" t="s">
        <v>34</v>
      </c>
      <c r="E10" s="39">
        <f>SUM(E11:E12)</f>
        <v>230500</v>
      </c>
      <c r="F10" s="39"/>
      <c r="G10" s="57">
        <f>SUM(G11:G12)</f>
        <v>171254</v>
      </c>
      <c r="H10" s="58">
        <f>SUM(H11:H12)</f>
        <v>0</v>
      </c>
    </row>
    <row r="11" spans="1:8" ht="14.25" customHeight="1">
      <c r="A11" s="38"/>
      <c r="B11" s="5"/>
      <c r="C11" s="8" t="s">
        <v>38</v>
      </c>
      <c r="D11" s="18" t="s">
        <v>40</v>
      </c>
      <c r="E11" s="40"/>
      <c r="F11" s="40"/>
      <c r="G11" s="41">
        <v>171254</v>
      </c>
      <c r="H11" s="59"/>
    </row>
    <row r="12" spans="1:8" ht="23.25" customHeight="1">
      <c r="A12" s="38"/>
      <c r="B12" s="5"/>
      <c r="C12" s="8" t="s">
        <v>270</v>
      </c>
      <c r="D12" s="18" t="s">
        <v>41</v>
      </c>
      <c r="E12" s="40">
        <v>230500</v>
      </c>
      <c r="F12" s="40"/>
      <c r="G12" s="41"/>
      <c r="H12" s="59"/>
    </row>
    <row r="13" spans="1:8" ht="14.25" customHeight="1">
      <c r="A13" s="35" t="s">
        <v>190</v>
      </c>
      <c r="B13" s="12"/>
      <c r="C13" s="6"/>
      <c r="D13" s="275" t="s">
        <v>191</v>
      </c>
      <c r="E13" s="36">
        <f>SUM(E14)</f>
        <v>27600</v>
      </c>
      <c r="F13" s="36">
        <f>SUM(F14)</f>
        <v>140453</v>
      </c>
      <c r="G13" s="36">
        <f>SUM(G14)</f>
        <v>0</v>
      </c>
      <c r="H13" s="37">
        <f>SUM(H14)</f>
        <v>21430</v>
      </c>
    </row>
    <row r="14" spans="1:8" ht="14.25" customHeight="1">
      <c r="A14" s="38"/>
      <c r="B14" s="10" t="s">
        <v>192</v>
      </c>
      <c r="C14" s="14"/>
      <c r="D14" s="276" t="s">
        <v>193</v>
      </c>
      <c r="E14" s="57">
        <f>SUM(E15:E18)</f>
        <v>27600</v>
      </c>
      <c r="F14" s="57">
        <f>SUM(F15:F18)</f>
        <v>140453</v>
      </c>
      <c r="G14" s="41">
        <f>SUM(G15:G18)</f>
        <v>0</v>
      </c>
      <c r="H14" s="58">
        <f>SUM(H15:H18)</f>
        <v>21430</v>
      </c>
    </row>
    <row r="15" spans="1:8" ht="13.5" customHeight="1">
      <c r="A15" s="38"/>
      <c r="B15" s="5"/>
      <c r="C15" s="11" t="s">
        <v>231</v>
      </c>
      <c r="D15" s="21" t="s">
        <v>233</v>
      </c>
      <c r="E15" s="41">
        <v>23000</v>
      </c>
      <c r="F15" s="41"/>
      <c r="G15" s="41"/>
      <c r="H15" s="59"/>
    </row>
    <row r="16" spans="1:8" ht="13.5" customHeight="1">
      <c r="A16" s="38"/>
      <c r="B16" s="5"/>
      <c r="C16" s="11" t="s">
        <v>234</v>
      </c>
      <c r="D16" s="21" t="s">
        <v>235</v>
      </c>
      <c r="E16" s="41">
        <v>4600</v>
      </c>
      <c r="F16" s="40"/>
      <c r="G16" s="40"/>
      <c r="H16" s="281"/>
    </row>
    <row r="17" spans="1:8" ht="23.25" customHeight="1">
      <c r="A17" s="38"/>
      <c r="B17" s="5"/>
      <c r="C17" s="11" t="s">
        <v>424</v>
      </c>
      <c r="D17" s="21" t="s">
        <v>425</v>
      </c>
      <c r="E17" s="41"/>
      <c r="F17" s="40">
        <v>140453</v>
      </c>
      <c r="G17" s="40"/>
      <c r="H17" s="281"/>
    </row>
    <row r="18" spans="1:8" ht="23.25" customHeight="1">
      <c r="A18" s="38"/>
      <c r="B18" s="5"/>
      <c r="C18" s="11" t="s">
        <v>361</v>
      </c>
      <c r="D18" s="21" t="s">
        <v>362</v>
      </c>
      <c r="E18" s="41"/>
      <c r="F18" s="40"/>
      <c r="G18" s="40"/>
      <c r="H18" s="281">
        <v>21430</v>
      </c>
    </row>
    <row r="19" spans="1:8" ht="14.25" customHeight="1">
      <c r="A19" s="35" t="s">
        <v>236</v>
      </c>
      <c r="B19" s="12"/>
      <c r="C19" s="6"/>
      <c r="D19" s="275" t="s">
        <v>237</v>
      </c>
      <c r="E19" s="36">
        <f>SUM(E20)</f>
        <v>31068</v>
      </c>
      <c r="F19" s="36"/>
      <c r="G19" s="36">
        <f>SUM(G20)</f>
        <v>81465</v>
      </c>
      <c r="H19" s="37">
        <f>SUM(H20)</f>
        <v>0</v>
      </c>
    </row>
    <row r="20" spans="1:8" ht="16.5" customHeight="1">
      <c r="A20" s="38"/>
      <c r="B20" s="10" t="s">
        <v>238</v>
      </c>
      <c r="C20" s="14"/>
      <c r="D20" s="276" t="s">
        <v>239</v>
      </c>
      <c r="E20" s="277">
        <f>SUM(E21:E28)</f>
        <v>31068</v>
      </c>
      <c r="F20" s="277"/>
      <c r="G20" s="277">
        <f>SUM(G21:G28)</f>
        <v>81465</v>
      </c>
      <c r="H20" s="353">
        <f>SUM(H21:H28)</f>
        <v>0</v>
      </c>
    </row>
    <row r="21" spans="1:8" ht="15" customHeight="1">
      <c r="A21" s="38"/>
      <c r="B21" s="5"/>
      <c r="C21" s="11" t="s">
        <v>240</v>
      </c>
      <c r="D21" s="21" t="s">
        <v>242</v>
      </c>
      <c r="E21" s="41">
        <v>350</v>
      </c>
      <c r="F21" s="40"/>
      <c r="G21" s="40"/>
      <c r="H21" s="281"/>
    </row>
    <row r="22" spans="1:8" ht="13.5" customHeight="1">
      <c r="A22" s="38"/>
      <c r="B22" s="5"/>
      <c r="C22" s="11" t="s">
        <v>241</v>
      </c>
      <c r="D22" s="21" t="s">
        <v>243</v>
      </c>
      <c r="E22" s="41">
        <v>10000</v>
      </c>
      <c r="F22" s="40"/>
      <c r="G22" s="40"/>
      <c r="H22" s="281"/>
    </row>
    <row r="23" spans="1:8" ht="13.5" customHeight="1">
      <c r="A23" s="38"/>
      <c r="B23" s="5"/>
      <c r="C23" s="11" t="s">
        <v>1</v>
      </c>
      <c r="D23" s="21" t="s">
        <v>0</v>
      </c>
      <c r="E23" s="41">
        <v>500</v>
      </c>
      <c r="F23" s="40"/>
      <c r="G23" s="40"/>
      <c r="H23" s="281"/>
    </row>
    <row r="24" spans="1:8" ht="12" customHeight="1">
      <c r="A24" s="38"/>
      <c r="B24" s="5"/>
      <c r="C24" s="11" t="s">
        <v>171</v>
      </c>
      <c r="D24" s="21" t="s">
        <v>170</v>
      </c>
      <c r="E24" s="41">
        <v>6000</v>
      </c>
      <c r="F24" s="40"/>
      <c r="G24" s="40"/>
      <c r="H24" s="281"/>
    </row>
    <row r="25" spans="1:8" ht="33.75" customHeight="1">
      <c r="A25" s="38"/>
      <c r="B25" s="5"/>
      <c r="C25" s="11" t="s">
        <v>268</v>
      </c>
      <c r="D25" s="21" t="s">
        <v>269</v>
      </c>
      <c r="E25" s="41">
        <v>14218</v>
      </c>
      <c r="F25" s="40"/>
      <c r="G25" s="40"/>
      <c r="H25" s="281"/>
    </row>
    <row r="26" spans="1:8" ht="12" customHeight="1">
      <c r="A26" s="38"/>
      <c r="B26" s="5"/>
      <c r="C26" s="11" t="s">
        <v>44</v>
      </c>
      <c r="D26" s="21" t="s">
        <v>45</v>
      </c>
      <c r="E26" s="41"/>
      <c r="F26" s="40"/>
      <c r="G26" s="40">
        <v>14218</v>
      </c>
      <c r="H26" s="281"/>
    </row>
    <row r="27" spans="1:8" ht="11.25" customHeight="1">
      <c r="A27" s="38"/>
      <c r="B27" s="5"/>
      <c r="C27" s="11" t="s">
        <v>363</v>
      </c>
      <c r="D27" s="21" t="s">
        <v>188</v>
      </c>
      <c r="E27" s="41"/>
      <c r="F27" s="40"/>
      <c r="G27" s="40">
        <v>32247</v>
      </c>
      <c r="H27" s="281"/>
    </row>
    <row r="28" spans="1:8" ht="24" customHeight="1">
      <c r="A28" s="38"/>
      <c r="B28" s="5"/>
      <c r="C28" s="11" t="s">
        <v>271</v>
      </c>
      <c r="D28" s="21" t="s">
        <v>344</v>
      </c>
      <c r="E28" s="41"/>
      <c r="F28" s="40"/>
      <c r="G28" s="40">
        <v>35000</v>
      </c>
      <c r="H28" s="281"/>
    </row>
    <row r="29" spans="1:8" ht="22.5" customHeight="1">
      <c r="A29" s="35" t="s">
        <v>340</v>
      </c>
      <c r="B29" s="6"/>
      <c r="C29" s="6"/>
      <c r="D29" s="275" t="s">
        <v>341</v>
      </c>
      <c r="E29" s="36">
        <f>SUM(E30+E32)</f>
        <v>0</v>
      </c>
      <c r="F29" s="36"/>
      <c r="G29" s="36">
        <f>SUM(G30+G32)</f>
        <v>300000</v>
      </c>
      <c r="H29" s="37">
        <f>SUM(H30+H32)</f>
        <v>35000</v>
      </c>
    </row>
    <row r="30" spans="1:8" ht="14.25" customHeight="1">
      <c r="A30" s="348"/>
      <c r="B30" s="10" t="s">
        <v>376</v>
      </c>
      <c r="C30" s="14"/>
      <c r="D30" s="276" t="s">
        <v>377</v>
      </c>
      <c r="E30" s="41">
        <f>SUM(E31)</f>
        <v>0</v>
      </c>
      <c r="F30" s="41"/>
      <c r="G30" s="41">
        <f>SUM(G31)</f>
        <v>0</v>
      </c>
      <c r="H30" s="58">
        <f>SUM(H31)</f>
        <v>35000</v>
      </c>
    </row>
    <row r="31" spans="1:8" ht="35.25" customHeight="1">
      <c r="A31" s="348"/>
      <c r="B31" s="8"/>
      <c r="C31" s="11" t="s">
        <v>378</v>
      </c>
      <c r="D31" s="21" t="s">
        <v>379</v>
      </c>
      <c r="E31" s="41"/>
      <c r="F31" s="40"/>
      <c r="G31" s="40"/>
      <c r="H31" s="281">
        <v>35000</v>
      </c>
    </row>
    <row r="32" spans="1:8" ht="24.75" customHeight="1">
      <c r="A32" s="38"/>
      <c r="B32" s="10" t="s">
        <v>342</v>
      </c>
      <c r="C32" s="11"/>
      <c r="D32" s="276" t="s">
        <v>343</v>
      </c>
      <c r="E32" s="41"/>
      <c r="F32" s="40"/>
      <c r="G32" s="39">
        <f>SUM(G33)</f>
        <v>300000</v>
      </c>
      <c r="H32" s="281"/>
    </row>
    <row r="33" spans="1:8" ht="21.75" customHeight="1">
      <c r="A33" s="38"/>
      <c r="B33" s="8"/>
      <c r="C33" s="11" t="s">
        <v>271</v>
      </c>
      <c r="D33" s="21" t="s">
        <v>344</v>
      </c>
      <c r="E33" s="41"/>
      <c r="F33" s="40"/>
      <c r="G33" s="40">
        <v>300000</v>
      </c>
      <c r="H33" s="281"/>
    </row>
    <row r="34" spans="1:8" ht="46.5" customHeight="1">
      <c r="A34" s="35" t="s">
        <v>200</v>
      </c>
      <c r="B34" s="9"/>
      <c r="C34" s="9"/>
      <c r="D34" s="19" t="s">
        <v>201</v>
      </c>
      <c r="E34" s="42">
        <f>SUM(E35)</f>
        <v>50054</v>
      </c>
      <c r="F34" s="36"/>
      <c r="G34" s="40"/>
      <c r="H34" s="281"/>
    </row>
    <row r="35" spans="1:8" ht="26.25" customHeight="1">
      <c r="A35" s="38"/>
      <c r="B35" s="10" t="s">
        <v>202</v>
      </c>
      <c r="C35" s="14"/>
      <c r="D35" s="276" t="s">
        <v>203</v>
      </c>
      <c r="E35" s="277">
        <f>SUM(E36)</f>
        <v>50054</v>
      </c>
      <c r="F35" s="277"/>
      <c r="G35" s="40"/>
      <c r="H35" s="281"/>
    </row>
    <row r="36" spans="1:8" ht="13.5" customHeight="1">
      <c r="A36" s="38"/>
      <c r="B36" s="8"/>
      <c r="C36" s="11" t="s">
        <v>204</v>
      </c>
      <c r="D36" s="21" t="s">
        <v>205</v>
      </c>
      <c r="E36" s="41">
        <v>50054</v>
      </c>
      <c r="F36" s="40"/>
      <c r="G36" s="40"/>
      <c r="H36" s="281"/>
    </row>
    <row r="37" spans="1:8" ht="14.25" customHeight="1">
      <c r="A37" s="35" t="s">
        <v>35</v>
      </c>
      <c r="B37" s="9"/>
      <c r="C37" s="9"/>
      <c r="D37" s="19" t="s">
        <v>18</v>
      </c>
      <c r="E37" s="42">
        <f>SUM(E38+E40+E42)</f>
        <v>291642</v>
      </c>
      <c r="F37" s="42"/>
      <c r="G37" s="42">
        <f>SUM(G38+G40+G42)</f>
        <v>0</v>
      </c>
      <c r="H37" s="340">
        <f>SUM(H38+H40+H42)</f>
        <v>45555</v>
      </c>
    </row>
    <row r="38" spans="1:8" ht="23.25" customHeight="1">
      <c r="A38" s="38"/>
      <c r="B38" s="10" t="s">
        <v>259</v>
      </c>
      <c r="C38" s="10"/>
      <c r="D38" s="20" t="s">
        <v>260</v>
      </c>
      <c r="E38" s="43">
        <f>SUM(E39)</f>
        <v>179642</v>
      </c>
      <c r="F38" s="43"/>
      <c r="G38" s="41">
        <f>SUM(G39)</f>
        <v>0</v>
      </c>
      <c r="H38" s="59"/>
    </row>
    <row r="39" spans="1:8" ht="15" customHeight="1">
      <c r="A39" s="38"/>
      <c r="B39" s="5"/>
      <c r="C39" s="11" t="s">
        <v>261</v>
      </c>
      <c r="D39" s="21" t="s">
        <v>262</v>
      </c>
      <c r="E39" s="41">
        <v>179642</v>
      </c>
      <c r="F39" s="41"/>
      <c r="G39" s="41"/>
      <c r="H39" s="59"/>
    </row>
    <row r="40" spans="1:8" ht="25.5" customHeight="1">
      <c r="A40" s="349"/>
      <c r="B40" s="14" t="s">
        <v>36</v>
      </c>
      <c r="C40" s="14"/>
      <c r="D40" s="276" t="s">
        <v>37</v>
      </c>
      <c r="E40" s="277">
        <f>SUM(E41)</f>
        <v>112000</v>
      </c>
      <c r="F40" s="277"/>
      <c r="G40" s="41"/>
      <c r="H40" s="59"/>
    </row>
    <row r="41" spans="1:8" ht="15" customHeight="1">
      <c r="A41" s="354"/>
      <c r="B41" s="13"/>
      <c r="C41" s="13" t="s">
        <v>263</v>
      </c>
      <c r="D41" s="298" t="s">
        <v>264</v>
      </c>
      <c r="E41" s="299">
        <v>112000</v>
      </c>
      <c r="F41" s="299"/>
      <c r="G41" s="299"/>
      <c r="H41" s="341"/>
    </row>
    <row r="42" spans="1:8" ht="15" customHeight="1">
      <c r="A42" s="38"/>
      <c r="B42" s="10" t="s">
        <v>368</v>
      </c>
      <c r="C42" s="14"/>
      <c r="D42" s="276" t="s">
        <v>369</v>
      </c>
      <c r="E42" s="41">
        <f>SUM(E43)</f>
        <v>0</v>
      </c>
      <c r="F42" s="41"/>
      <c r="G42" s="41">
        <f>SUM(G43)</f>
        <v>0</v>
      </c>
      <c r="H42" s="58">
        <f>SUM(H43)</f>
        <v>45555</v>
      </c>
    </row>
    <row r="43" spans="1:8" ht="15" customHeight="1">
      <c r="A43" s="349"/>
      <c r="B43" s="8"/>
      <c r="C43" s="11" t="s">
        <v>370</v>
      </c>
      <c r="D43" s="21" t="s">
        <v>371</v>
      </c>
      <c r="E43" s="41"/>
      <c r="F43" s="41"/>
      <c r="G43" s="41"/>
      <c r="H43" s="59">
        <v>45555</v>
      </c>
    </row>
    <row r="44" spans="1:8" ht="18" customHeight="1">
      <c r="A44" s="44">
        <v>801</v>
      </c>
      <c r="B44" s="13"/>
      <c r="C44" s="13"/>
      <c r="D44" s="22" t="s">
        <v>19</v>
      </c>
      <c r="E44" s="45">
        <f>SUM(E45+E53+E57+E64+E68+E72+E74+E76+E80)</f>
        <v>28223</v>
      </c>
      <c r="F44" s="45"/>
      <c r="G44" s="45">
        <f>SUM(G45+G53+G57+G64+G68+G72+G74+G76+G80)</f>
        <v>244791</v>
      </c>
      <c r="H44" s="342">
        <f>SUM(H45+H53+H57+H64+H68+H72+H74+H76+H80)</f>
        <v>28400</v>
      </c>
    </row>
    <row r="45" spans="1:8" ht="16.5" customHeight="1">
      <c r="A45" s="46"/>
      <c r="B45" s="10" t="s">
        <v>346</v>
      </c>
      <c r="C45" s="14"/>
      <c r="D45" s="25" t="s">
        <v>347</v>
      </c>
      <c r="E45" s="297">
        <f>SUM(E46:E52)</f>
        <v>11804</v>
      </c>
      <c r="F45" s="49"/>
      <c r="G45" s="297">
        <f>SUM(G46:G52)</f>
        <v>28683</v>
      </c>
      <c r="H45" s="62">
        <f>SUM(H47:H50)</f>
        <v>0</v>
      </c>
    </row>
    <row r="46" spans="1:8" ht="24" customHeight="1">
      <c r="A46" s="46"/>
      <c r="B46" s="61"/>
      <c r="C46" s="11" t="s">
        <v>365</v>
      </c>
      <c r="D46" s="282" t="s">
        <v>366</v>
      </c>
      <c r="E46" s="48">
        <v>11804</v>
      </c>
      <c r="F46" s="48"/>
      <c r="G46" s="300"/>
      <c r="H46" s="343"/>
    </row>
    <row r="47" spans="1:8" ht="13.5" customHeight="1">
      <c r="A47" s="46"/>
      <c r="B47" s="5"/>
      <c r="C47" s="13" t="s">
        <v>20</v>
      </c>
      <c r="D47" s="24" t="s">
        <v>21</v>
      </c>
      <c r="E47" s="48"/>
      <c r="F47" s="48"/>
      <c r="G47" s="48">
        <v>10500</v>
      </c>
      <c r="H47" s="342"/>
    </row>
    <row r="48" spans="1:8" ht="13.5" customHeight="1">
      <c r="A48" s="46"/>
      <c r="B48" s="5"/>
      <c r="C48" s="13" t="s">
        <v>22</v>
      </c>
      <c r="D48" s="24" t="s">
        <v>23</v>
      </c>
      <c r="E48" s="48"/>
      <c r="F48" s="48"/>
      <c r="G48" s="48">
        <v>1860</v>
      </c>
      <c r="H48" s="342"/>
    </row>
    <row r="49" spans="1:8" ht="13.5" customHeight="1">
      <c r="A49" s="46"/>
      <c r="B49" s="5"/>
      <c r="C49" s="13" t="s">
        <v>24</v>
      </c>
      <c r="D49" s="24" t="s">
        <v>25</v>
      </c>
      <c r="E49" s="48"/>
      <c r="F49" s="48"/>
      <c r="G49" s="48">
        <v>260</v>
      </c>
      <c r="H49" s="342"/>
    </row>
    <row r="50" spans="1:8" ht="13.5" customHeight="1">
      <c r="A50" s="46"/>
      <c r="B50" s="5"/>
      <c r="C50" s="13" t="s">
        <v>26</v>
      </c>
      <c r="D50" s="24" t="s">
        <v>27</v>
      </c>
      <c r="E50" s="48"/>
      <c r="F50" s="48"/>
      <c r="G50" s="48">
        <v>4259</v>
      </c>
      <c r="H50" s="342"/>
    </row>
    <row r="51" spans="1:8" ht="13.5" customHeight="1">
      <c r="A51" s="46"/>
      <c r="B51" s="5"/>
      <c r="C51" s="13" t="s">
        <v>400</v>
      </c>
      <c r="D51" s="24" t="s">
        <v>27</v>
      </c>
      <c r="E51" s="48"/>
      <c r="F51" s="48"/>
      <c r="G51" s="48">
        <v>9653</v>
      </c>
      <c r="H51" s="342"/>
    </row>
    <row r="52" spans="1:8" ht="13.5" customHeight="1">
      <c r="A52" s="46"/>
      <c r="B52" s="8"/>
      <c r="C52" s="13" t="s">
        <v>401</v>
      </c>
      <c r="D52" s="24" t="s">
        <v>5</v>
      </c>
      <c r="E52" s="48"/>
      <c r="F52" s="48"/>
      <c r="G52" s="48">
        <v>2151</v>
      </c>
      <c r="H52" s="342"/>
    </row>
    <row r="53" spans="1:8" ht="13.5" customHeight="1">
      <c r="A53" s="46"/>
      <c r="B53" s="10" t="s">
        <v>348</v>
      </c>
      <c r="C53" s="13"/>
      <c r="D53" s="23" t="s">
        <v>349</v>
      </c>
      <c r="E53" s="48">
        <f>SUM(E54:E56)</f>
        <v>0</v>
      </c>
      <c r="F53" s="48"/>
      <c r="G53" s="300">
        <f>SUM(G54:G56)</f>
        <v>12620</v>
      </c>
      <c r="H53" s="343">
        <f>SUM(H54:H56)</f>
        <v>0</v>
      </c>
    </row>
    <row r="54" spans="1:8" ht="13.5" customHeight="1">
      <c r="A54" s="46"/>
      <c r="B54" s="5"/>
      <c r="C54" s="13" t="s">
        <v>20</v>
      </c>
      <c r="D54" s="24" t="s">
        <v>21</v>
      </c>
      <c r="E54" s="48"/>
      <c r="F54" s="48"/>
      <c r="G54" s="48">
        <v>10500</v>
      </c>
      <c r="H54" s="342"/>
    </row>
    <row r="55" spans="1:8" ht="13.5" customHeight="1">
      <c r="A55" s="46"/>
      <c r="B55" s="5"/>
      <c r="C55" s="13" t="s">
        <v>22</v>
      </c>
      <c r="D55" s="24" t="s">
        <v>23</v>
      </c>
      <c r="E55" s="48"/>
      <c r="F55" s="48"/>
      <c r="G55" s="48">
        <v>1860</v>
      </c>
      <c r="H55" s="342"/>
    </row>
    <row r="56" spans="1:8" ht="13.5" customHeight="1">
      <c r="A56" s="46"/>
      <c r="B56" s="8"/>
      <c r="C56" s="13" t="s">
        <v>24</v>
      </c>
      <c r="D56" s="24" t="s">
        <v>25</v>
      </c>
      <c r="E56" s="48"/>
      <c r="F56" s="48"/>
      <c r="G56" s="48">
        <v>260</v>
      </c>
      <c r="H56" s="342"/>
    </row>
    <row r="57" spans="1:8" ht="13.5" customHeight="1">
      <c r="A57" s="46"/>
      <c r="B57" s="10" t="s">
        <v>194</v>
      </c>
      <c r="C57" s="10"/>
      <c r="D57" s="23" t="s">
        <v>195</v>
      </c>
      <c r="E57" s="48">
        <f>SUM(E58:E63)</f>
        <v>0</v>
      </c>
      <c r="F57" s="48"/>
      <c r="G57" s="47">
        <f>SUM(G58:G63)</f>
        <v>127643</v>
      </c>
      <c r="H57" s="343">
        <f>SUM(H58:H63)</f>
        <v>0</v>
      </c>
    </row>
    <row r="58" spans="1:8" ht="21.75" customHeight="1">
      <c r="A58" s="46"/>
      <c r="B58" s="61"/>
      <c r="C58" s="13" t="s">
        <v>359</v>
      </c>
      <c r="D58" s="24" t="s">
        <v>360</v>
      </c>
      <c r="E58" s="48"/>
      <c r="F58" s="48"/>
      <c r="G58" s="49">
        <v>8000</v>
      </c>
      <c r="H58" s="59"/>
    </row>
    <row r="59" spans="1:8" ht="13.5" customHeight="1">
      <c r="A59" s="46"/>
      <c r="B59" s="5"/>
      <c r="C59" s="13" t="s">
        <v>20</v>
      </c>
      <c r="D59" s="24" t="s">
        <v>21</v>
      </c>
      <c r="E59" s="48"/>
      <c r="F59" s="48"/>
      <c r="G59" s="49">
        <v>31182</v>
      </c>
      <c r="H59" s="59"/>
    </row>
    <row r="60" spans="1:8" ht="13.5" customHeight="1">
      <c r="A60" s="46"/>
      <c r="B60" s="5"/>
      <c r="C60" s="13" t="s">
        <v>22</v>
      </c>
      <c r="D60" s="24" t="s">
        <v>23</v>
      </c>
      <c r="E60" s="48"/>
      <c r="F60" s="48"/>
      <c r="G60" s="49">
        <v>5610</v>
      </c>
      <c r="H60" s="59"/>
    </row>
    <row r="61" spans="1:8" ht="13.5" customHeight="1">
      <c r="A61" s="46"/>
      <c r="B61" s="5"/>
      <c r="C61" s="13" t="s">
        <v>24</v>
      </c>
      <c r="D61" s="24" t="s">
        <v>25</v>
      </c>
      <c r="E61" s="48"/>
      <c r="F61" s="48"/>
      <c r="G61" s="49">
        <v>763</v>
      </c>
      <c r="H61" s="59"/>
    </row>
    <row r="62" spans="1:8" ht="13.5" customHeight="1">
      <c r="A62" s="46"/>
      <c r="B62" s="5"/>
      <c r="C62" s="13" t="s">
        <v>26</v>
      </c>
      <c r="D62" s="24" t="s">
        <v>27</v>
      </c>
      <c r="E62" s="48"/>
      <c r="F62" s="48"/>
      <c r="G62" s="49">
        <v>4000</v>
      </c>
      <c r="H62" s="59"/>
    </row>
    <row r="63" spans="1:8" ht="13.5" customHeight="1">
      <c r="A63" s="46"/>
      <c r="B63" s="8"/>
      <c r="C63" s="13" t="s">
        <v>3</v>
      </c>
      <c r="D63" s="24" t="s">
        <v>5</v>
      </c>
      <c r="E63" s="48"/>
      <c r="F63" s="48"/>
      <c r="G63" s="49">
        <v>78088</v>
      </c>
      <c r="H63" s="59"/>
    </row>
    <row r="64" spans="1:8" ht="13.5" customHeight="1">
      <c r="A64" s="46"/>
      <c r="B64" s="10" t="s">
        <v>350</v>
      </c>
      <c r="C64" s="10"/>
      <c r="D64" s="23" t="s">
        <v>351</v>
      </c>
      <c r="E64" s="48">
        <f>SUM(E65:E67)</f>
        <v>0</v>
      </c>
      <c r="F64" s="48"/>
      <c r="G64" s="300">
        <f>SUM(G65:G67)</f>
        <v>58495</v>
      </c>
      <c r="H64" s="343">
        <f>SUM(H65:H67)</f>
        <v>0</v>
      </c>
    </row>
    <row r="65" spans="1:8" ht="13.5" customHeight="1">
      <c r="A65" s="46"/>
      <c r="B65" s="5"/>
      <c r="C65" s="13" t="s">
        <v>26</v>
      </c>
      <c r="D65" s="24" t="s">
        <v>27</v>
      </c>
      <c r="E65" s="48"/>
      <c r="F65" s="48"/>
      <c r="G65" s="49">
        <v>20000</v>
      </c>
      <c r="H65" s="59"/>
    </row>
    <row r="66" spans="1:8" ht="13.5" customHeight="1">
      <c r="A66" s="46"/>
      <c r="B66" s="5"/>
      <c r="C66" s="13" t="s">
        <v>2</v>
      </c>
      <c r="D66" s="24" t="s">
        <v>4</v>
      </c>
      <c r="E66" s="54"/>
      <c r="F66" s="54"/>
      <c r="G66" s="55">
        <v>16300</v>
      </c>
      <c r="H66" s="59"/>
    </row>
    <row r="67" spans="1:8" ht="13.5" customHeight="1">
      <c r="A67" s="46"/>
      <c r="B67" s="8"/>
      <c r="C67" s="13" t="s">
        <v>3</v>
      </c>
      <c r="D67" s="24" t="s">
        <v>5</v>
      </c>
      <c r="E67" s="54"/>
      <c r="F67" s="54"/>
      <c r="G67" s="55">
        <v>22195</v>
      </c>
      <c r="H67" s="59"/>
    </row>
    <row r="68" spans="1:8" ht="13.5" customHeight="1">
      <c r="A68" s="46"/>
      <c r="B68" s="10" t="s">
        <v>372</v>
      </c>
      <c r="C68" s="13"/>
      <c r="D68" s="23" t="s">
        <v>373</v>
      </c>
      <c r="E68" s="54">
        <f>SUM(E69:E71)</f>
        <v>0</v>
      </c>
      <c r="F68" s="54"/>
      <c r="G68" s="339">
        <f>SUM(G69:G71)</f>
        <v>2350</v>
      </c>
      <c r="H68" s="343">
        <f>SUM(H69:H71)</f>
        <v>0</v>
      </c>
    </row>
    <row r="69" spans="1:8" ht="13.5" customHeight="1">
      <c r="A69" s="46"/>
      <c r="B69" s="5"/>
      <c r="C69" s="13" t="s">
        <v>20</v>
      </c>
      <c r="D69" s="24" t="s">
        <v>21</v>
      </c>
      <c r="E69" s="54"/>
      <c r="F69" s="54"/>
      <c r="G69" s="55">
        <v>1950</v>
      </c>
      <c r="H69" s="59"/>
    </row>
    <row r="70" spans="1:8" ht="13.5" customHeight="1">
      <c r="A70" s="46"/>
      <c r="B70" s="5"/>
      <c r="C70" s="13" t="s">
        <v>22</v>
      </c>
      <c r="D70" s="24" t="s">
        <v>23</v>
      </c>
      <c r="E70" s="54"/>
      <c r="F70" s="54"/>
      <c r="G70" s="55">
        <v>350</v>
      </c>
      <c r="H70" s="59"/>
    </row>
    <row r="71" spans="1:8" ht="13.5" customHeight="1">
      <c r="A71" s="46"/>
      <c r="B71" s="8"/>
      <c r="C71" s="13" t="s">
        <v>24</v>
      </c>
      <c r="D71" s="24" t="s">
        <v>25</v>
      </c>
      <c r="E71" s="54"/>
      <c r="F71" s="54"/>
      <c r="G71" s="55">
        <v>50</v>
      </c>
      <c r="H71" s="59"/>
    </row>
    <row r="72" spans="1:8" ht="35.25" customHeight="1">
      <c r="A72" s="46"/>
      <c r="B72" s="10" t="s">
        <v>374</v>
      </c>
      <c r="C72" s="13"/>
      <c r="D72" s="23" t="s">
        <v>375</v>
      </c>
      <c r="E72" s="54">
        <f>SUM(E73)</f>
        <v>0</v>
      </c>
      <c r="F72" s="54"/>
      <c r="G72" s="339">
        <f>SUM(G73)</f>
        <v>15000</v>
      </c>
      <c r="H72" s="343">
        <f>SUM(H73)</f>
        <v>0</v>
      </c>
    </row>
    <row r="73" spans="1:8" ht="13.5" customHeight="1">
      <c r="A73" s="46"/>
      <c r="B73" s="8"/>
      <c r="C73" s="13" t="s">
        <v>3</v>
      </c>
      <c r="D73" s="24" t="s">
        <v>5</v>
      </c>
      <c r="E73" s="54"/>
      <c r="F73" s="54"/>
      <c r="G73" s="55">
        <v>15000</v>
      </c>
      <c r="H73" s="59"/>
    </row>
    <row r="74" spans="1:8" ht="15.75" customHeight="1">
      <c r="A74" s="46"/>
      <c r="B74" s="10" t="s">
        <v>354</v>
      </c>
      <c r="C74" s="10"/>
      <c r="D74" s="23" t="s">
        <v>364</v>
      </c>
      <c r="E74" s="261">
        <f>SUM(E75)</f>
        <v>0</v>
      </c>
      <c r="F74" s="261"/>
      <c r="G74" s="261">
        <f>SUM(G75)</f>
        <v>0</v>
      </c>
      <c r="H74" s="345">
        <f>SUM(H75)</f>
        <v>3400</v>
      </c>
    </row>
    <row r="75" spans="1:8" ht="13.5" customHeight="1">
      <c r="A75" s="46"/>
      <c r="B75" s="8"/>
      <c r="C75" s="13" t="s">
        <v>44</v>
      </c>
      <c r="D75" s="24" t="s">
        <v>45</v>
      </c>
      <c r="E75" s="48"/>
      <c r="F75" s="48"/>
      <c r="G75" s="49"/>
      <c r="H75" s="59">
        <v>3400</v>
      </c>
    </row>
    <row r="76" spans="1:8" ht="15.75" customHeight="1">
      <c r="A76" s="46"/>
      <c r="B76" s="10" t="s">
        <v>42</v>
      </c>
      <c r="C76" s="10"/>
      <c r="D76" s="23" t="s">
        <v>43</v>
      </c>
      <c r="E76" s="47"/>
      <c r="F76" s="47"/>
      <c r="G76" s="49">
        <f>SUM(G77:G79)</f>
        <v>0</v>
      </c>
      <c r="H76" s="346">
        <f>SUM(H77:H79)</f>
        <v>25000</v>
      </c>
    </row>
    <row r="77" spans="1:8" ht="13.5" customHeight="1">
      <c r="A77" s="46"/>
      <c r="B77" s="5"/>
      <c r="C77" s="13" t="s">
        <v>20</v>
      </c>
      <c r="D77" s="24" t="s">
        <v>21</v>
      </c>
      <c r="E77" s="48"/>
      <c r="F77" s="48"/>
      <c r="G77" s="49"/>
      <c r="H77" s="59">
        <v>20600</v>
      </c>
    </row>
    <row r="78" spans="1:8" ht="15" customHeight="1">
      <c r="A78" s="46"/>
      <c r="B78" s="61"/>
      <c r="C78" s="13" t="s">
        <v>22</v>
      </c>
      <c r="D78" s="24" t="s">
        <v>23</v>
      </c>
      <c r="E78" s="48">
        <f>SUM(E79)</f>
        <v>0</v>
      </c>
      <c r="F78" s="48"/>
      <c r="G78" s="49"/>
      <c r="H78" s="59">
        <v>3900</v>
      </c>
    </row>
    <row r="79" spans="1:8" ht="15" customHeight="1">
      <c r="A79" s="46"/>
      <c r="B79" s="5"/>
      <c r="C79" s="13" t="s">
        <v>24</v>
      </c>
      <c r="D79" s="24" t="s">
        <v>25</v>
      </c>
      <c r="E79" s="48"/>
      <c r="F79" s="48"/>
      <c r="G79" s="49"/>
      <c r="H79" s="59">
        <v>500</v>
      </c>
    </row>
    <row r="80" spans="1:8" ht="15" customHeight="1">
      <c r="A80" s="46"/>
      <c r="B80" s="10" t="s">
        <v>244</v>
      </c>
      <c r="C80" s="10"/>
      <c r="D80" s="23" t="s">
        <v>245</v>
      </c>
      <c r="E80" s="47">
        <f>SUM(E81)</f>
        <v>16419</v>
      </c>
      <c r="F80" s="47"/>
      <c r="G80" s="48">
        <f>SUM(G81)</f>
        <v>0</v>
      </c>
      <c r="H80" s="343">
        <f>SUM(H81)</f>
        <v>0</v>
      </c>
    </row>
    <row r="81" spans="1:8" ht="36" customHeight="1">
      <c r="A81" s="46"/>
      <c r="B81" s="5"/>
      <c r="C81" s="13" t="s">
        <v>246</v>
      </c>
      <c r="D81" s="24" t="s">
        <v>247</v>
      </c>
      <c r="E81" s="48">
        <v>16419</v>
      </c>
      <c r="F81" s="48"/>
      <c r="G81" s="49"/>
      <c r="H81" s="59"/>
    </row>
    <row r="82" spans="1:8" ht="15" customHeight="1">
      <c r="A82" s="44">
        <v>852</v>
      </c>
      <c r="B82" s="13"/>
      <c r="C82" s="13"/>
      <c r="D82" s="22" t="s">
        <v>196</v>
      </c>
      <c r="E82" s="45">
        <f>E83+E86+E91</f>
        <v>402581</v>
      </c>
      <c r="F82" s="45"/>
      <c r="G82" s="45">
        <f>G83+G86+G91</f>
        <v>421480</v>
      </c>
      <c r="H82" s="342">
        <f>H83+H86+H91</f>
        <v>0</v>
      </c>
    </row>
    <row r="83" spans="1:8" ht="17.25" customHeight="1">
      <c r="A83" s="46"/>
      <c r="B83" s="10" t="s">
        <v>248</v>
      </c>
      <c r="C83" s="10"/>
      <c r="D83" s="23" t="s">
        <v>249</v>
      </c>
      <c r="E83" s="47">
        <f>SUM(E84)</f>
        <v>1381</v>
      </c>
      <c r="F83" s="47"/>
      <c r="G83" s="300">
        <f>SUM(G84:G85)</f>
        <v>2000</v>
      </c>
      <c r="H83" s="343">
        <f>SUM(H84)</f>
        <v>0</v>
      </c>
    </row>
    <row r="84" spans="1:8" ht="15" customHeight="1">
      <c r="A84" s="350"/>
      <c r="B84" s="8"/>
      <c r="C84" s="11" t="s">
        <v>250</v>
      </c>
      <c r="D84" s="351" t="s">
        <v>251</v>
      </c>
      <c r="E84" s="49">
        <v>1381</v>
      </c>
      <c r="F84" s="49"/>
      <c r="G84" s="49"/>
      <c r="H84" s="59"/>
    </row>
    <row r="85" spans="1:8" ht="24" customHeight="1">
      <c r="A85" s="44"/>
      <c r="B85" s="11"/>
      <c r="C85" s="13" t="s">
        <v>271</v>
      </c>
      <c r="D85" s="24" t="s">
        <v>344</v>
      </c>
      <c r="E85" s="48"/>
      <c r="F85" s="48"/>
      <c r="G85" s="49">
        <v>2000</v>
      </c>
      <c r="H85" s="59"/>
    </row>
    <row r="86" spans="1:8" ht="15" customHeight="1">
      <c r="A86" s="46"/>
      <c r="B86" s="10" t="s">
        <v>197</v>
      </c>
      <c r="C86" s="10"/>
      <c r="D86" s="23" t="s">
        <v>198</v>
      </c>
      <c r="E86" s="47">
        <f>SUM(E87:E90)</f>
        <v>397600</v>
      </c>
      <c r="F86" s="47"/>
      <c r="G86" s="47">
        <f>SUM(G87:G90)</f>
        <v>397600</v>
      </c>
      <c r="H86" s="343">
        <f>SUM(H87:H90)</f>
        <v>0</v>
      </c>
    </row>
    <row r="87" spans="1:8" ht="33.75" customHeight="1">
      <c r="A87" s="46"/>
      <c r="B87" s="61"/>
      <c r="C87" s="13" t="s">
        <v>265</v>
      </c>
      <c r="D87" s="24" t="s">
        <v>266</v>
      </c>
      <c r="E87" s="48">
        <v>157600</v>
      </c>
      <c r="F87" s="48"/>
      <c r="G87" s="49"/>
      <c r="H87" s="59"/>
    </row>
    <row r="88" spans="1:8" ht="37.5" customHeight="1">
      <c r="A88" s="46"/>
      <c r="B88" s="5"/>
      <c r="C88" s="11" t="s">
        <v>267</v>
      </c>
      <c r="D88" s="351" t="s">
        <v>367</v>
      </c>
      <c r="E88" s="49"/>
      <c r="F88" s="49"/>
      <c r="G88" s="49">
        <v>157600</v>
      </c>
      <c r="H88" s="59"/>
    </row>
    <row r="89" spans="1:8" ht="57" customHeight="1">
      <c r="A89" s="46"/>
      <c r="B89" s="5"/>
      <c r="C89" s="11" t="s">
        <v>199</v>
      </c>
      <c r="D89" s="282" t="s">
        <v>312</v>
      </c>
      <c r="E89" s="49"/>
      <c r="F89" s="49"/>
      <c r="G89" s="49">
        <v>240000</v>
      </c>
      <c r="H89" s="59"/>
    </row>
    <row r="90" spans="1:8" ht="25.5" customHeight="1">
      <c r="A90" s="46"/>
      <c r="B90" s="5"/>
      <c r="C90" s="13" t="s">
        <v>270</v>
      </c>
      <c r="D90" s="352" t="s">
        <v>41</v>
      </c>
      <c r="E90" s="48">
        <v>240000</v>
      </c>
      <c r="F90" s="48"/>
      <c r="G90" s="49"/>
      <c r="H90" s="59"/>
    </row>
    <row r="91" spans="1:8" ht="13.5" customHeight="1">
      <c r="A91" s="46"/>
      <c r="B91" s="10" t="s">
        <v>253</v>
      </c>
      <c r="C91" s="10"/>
      <c r="D91" s="23" t="s">
        <v>254</v>
      </c>
      <c r="E91" s="47">
        <f>SUM(E92:E97)</f>
        <v>3600</v>
      </c>
      <c r="F91" s="47"/>
      <c r="G91" s="47">
        <f>SUM(G92:G97)</f>
        <v>21880</v>
      </c>
      <c r="H91" s="343">
        <f>SUM(H92:H97)</f>
        <v>0</v>
      </c>
    </row>
    <row r="92" spans="1:8" ht="22.5" customHeight="1">
      <c r="A92" s="46"/>
      <c r="B92" s="5"/>
      <c r="C92" s="13" t="s">
        <v>234</v>
      </c>
      <c r="D92" s="21" t="s">
        <v>235</v>
      </c>
      <c r="E92" s="48">
        <v>3600</v>
      </c>
      <c r="F92" s="48"/>
      <c r="G92" s="49"/>
      <c r="H92" s="59"/>
    </row>
    <row r="93" spans="1:8" ht="12.75" customHeight="1">
      <c r="A93" s="46"/>
      <c r="B93" s="5"/>
      <c r="C93" s="13" t="s">
        <v>20</v>
      </c>
      <c r="D93" s="24" t="s">
        <v>21</v>
      </c>
      <c r="E93" s="48"/>
      <c r="F93" s="48"/>
      <c r="G93" s="49">
        <v>15201</v>
      </c>
      <c r="H93" s="59"/>
    </row>
    <row r="94" spans="1:8" ht="14.25" customHeight="1">
      <c r="A94" s="46"/>
      <c r="B94" s="5"/>
      <c r="C94" s="13" t="s">
        <v>22</v>
      </c>
      <c r="D94" s="24" t="s">
        <v>23</v>
      </c>
      <c r="E94" s="48"/>
      <c r="F94" s="48"/>
      <c r="G94" s="49">
        <v>2706</v>
      </c>
      <c r="H94" s="59"/>
    </row>
    <row r="95" spans="1:8" ht="13.5" customHeight="1">
      <c r="A95" s="46"/>
      <c r="B95" s="5"/>
      <c r="C95" s="13" t="s">
        <v>24</v>
      </c>
      <c r="D95" s="24" t="s">
        <v>25</v>
      </c>
      <c r="E95" s="48"/>
      <c r="F95" s="48"/>
      <c r="G95" s="49">
        <v>373</v>
      </c>
      <c r="H95" s="59"/>
    </row>
    <row r="96" spans="1:8" ht="12.75" customHeight="1">
      <c r="A96" s="46"/>
      <c r="B96" s="5"/>
      <c r="C96" s="13" t="s">
        <v>26</v>
      </c>
      <c r="D96" s="24" t="s">
        <v>27</v>
      </c>
      <c r="E96" s="48"/>
      <c r="F96" s="48"/>
      <c r="G96" s="49">
        <v>600</v>
      </c>
      <c r="H96" s="59"/>
    </row>
    <row r="97" spans="1:8" ht="13.5" customHeight="1">
      <c r="A97" s="46"/>
      <c r="B97" s="8"/>
      <c r="C97" s="13" t="s">
        <v>44</v>
      </c>
      <c r="D97" s="24" t="s">
        <v>45</v>
      </c>
      <c r="E97" s="48"/>
      <c r="F97" s="48"/>
      <c r="G97" s="49">
        <v>3000</v>
      </c>
      <c r="H97" s="59"/>
    </row>
    <row r="98" spans="1:8" ht="24" customHeight="1">
      <c r="A98" s="44">
        <v>853</v>
      </c>
      <c r="B98" s="13"/>
      <c r="C98" s="13"/>
      <c r="D98" s="22" t="s">
        <v>252</v>
      </c>
      <c r="E98" s="45">
        <f>E99</f>
        <v>0</v>
      </c>
      <c r="F98" s="45"/>
      <c r="G98" s="45">
        <f>G99</f>
        <v>179383</v>
      </c>
      <c r="H98" s="342">
        <f>H99</f>
        <v>67383</v>
      </c>
    </row>
    <row r="99" spans="1:8" ht="15" customHeight="1">
      <c r="A99" s="46"/>
      <c r="B99" s="10" t="s">
        <v>255</v>
      </c>
      <c r="C99" s="10"/>
      <c r="D99" s="23" t="s">
        <v>256</v>
      </c>
      <c r="E99" s="49">
        <f>SUM(E100:E108)</f>
        <v>0</v>
      </c>
      <c r="F99" s="49"/>
      <c r="G99" s="297">
        <f>SUM(G100:G108)</f>
        <v>179383</v>
      </c>
      <c r="H99" s="60">
        <f>SUM(H100:H108)</f>
        <v>67383</v>
      </c>
    </row>
    <row r="100" spans="1:8" ht="21.75" customHeight="1">
      <c r="A100" s="46"/>
      <c r="B100" s="61"/>
      <c r="C100" s="13" t="s">
        <v>258</v>
      </c>
      <c r="D100" s="24" t="s">
        <v>339</v>
      </c>
      <c r="E100" s="48"/>
      <c r="F100" s="48"/>
      <c r="G100" s="49">
        <v>100</v>
      </c>
      <c r="H100" s="60"/>
    </row>
    <row r="101" spans="1:8" ht="15" customHeight="1">
      <c r="A101" s="46"/>
      <c r="B101" s="61"/>
      <c r="C101" s="13" t="s">
        <v>20</v>
      </c>
      <c r="D101" s="24" t="s">
        <v>21</v>
      </c>
      <c r="E101" s="48"/>
      <c r="F101" s="48"/>
      <c r="G101" s="49">
        <v>83016</v>
      </c>
      <c r="H101" s="60"/>
    </row>
    <row r="102" spans="1:8" ht="15" customHeight="1">
      <c r="A102" s="46"/>
      <c r="B102" s="61"/>
      <c r="C102" s="13" t="s">
        <v>22</v>
      </c>
      <c r="D102" s="24" t="s">
        <v>23</v>
      </c>
      <c r="E102" s="48"/>
      <c r="F102" s="48"/>
      <c r="G102" s="49">
        <v>10294</v>
      </c>
      <c r="H102" s="60"/>
    </row>
    <row r="103" spans="1:8" ht="15" customHeight="1">
      <c r="A103" s="46"/>
      <c r="B103" s="61"/>
      <c r="C103" s="13" t="s">
        <v>24</v>
      </c>
      <c r="D103" s="24" t="s">
        <v>25</v>
      </c>
      <c r="E103" s="48"/>
      <c r="F103" s="48"/>
      <c r="G103" s="49">
        <v>5690</v>
      </c>
      <c r="H103" s="60"/>
    </row>
    <row r="104" spans="1:8" ht="15" customHeight="1">
      <c r="A104" s="46"/>
      <c r="B104" s="61"/>
      <c r="C104" s="13" t="s">
        <v>26</v>
      </c>
      <c r="D104" s="24" t="s">
        <v>27</v>
      </c>
      <c r="E104" s="48"/>
      <c r="F104" s="48"/>
      <c r="G104" s="49">
        <v>3000</v>
      </c>
      <c r="H104" s="60"/>
    </row>
    <row r="105" spans="1:8" ht="15" customHeight="1">
      <c r="A105" s="46"/>
      <c r="B105" s="61"/>
      <c r="C105" s="13" t="s">
        <v>2</v>
      </c>
      <c r="D105" s="24" t="s">
        <v>4</v>
      </c>
      <c r="E105" s="48"/>
      <c r="F105" s="48"/>
      <c r="G105" s="49">
        <v>1347</v>
      </c>
      <c r="H105" s="60"/>
    </row>
    <row r="106" spans="1:8" ht="14.25" customHeight="1">
      <c r="A106" s="46"/>
      <c r="B106" s="5"/>
      <c r="C106" s="13" t="s">
        <v>3</v>
      </c>
      <c r="D106" s="24" t="s">
        <v>5</v>
      </c>
      <c r="E106" s="48"/>
      <c r="F106" s="48"/>
      <c r="G106" s="49"/>
      <c r="H106" s="59">
        <v>67383</v>
      </c>
    </row>
    <row r="107" spans="1:8" ht="14.25" customHeight="1">
      <c r="A107" s="46"/>
      <c r="B107" s="5"/>
      <c r="C107" s="13" t="s">
        <v>44</v>
      </c>
      <c r="D107" s="24" t="s">
        <v>45</v>
      </c>
      <c r="E107" s="48"/>
      <c r="F107" s="48"/>
      <c r="G107" s="49">
        <v>8553</v>
      </c>
      <c r="H107" s="59"/>
    </row>
    <row r="108" spans="1:8" ht="13.5" customHeight="1">
      <c r="A108" s="46"/>
      <c r="B108" s="5"/>
      <c r="C108" s="13" t="s">
        <v>38</v>
      </c>
      <c r="D108" s="24" t="s">
        <v>257</v>
      </c>
      <c r="E108" s="48"/>
      <c r="F108" s="48"/>
      <c r="G108" s="49">
        <v>67383</v>
      </c>
      <c r="H108" s="59"/>
    </row>
    <row r="109" spans="1:8" ht="13.5" customHeight="1">
      <c r="A109" s="44">
        <v>854</v>
      </c>
      <c r="B109" s="12"/>
      <c r="C109" s="12"/>
      <c r="D109" s="22" t="s">
        <v>28</v>
      </c>
      <c r="E109" s="45">
        <f>SUM(E110+E115+E117+E119)</f>
        <v>0</v>
      </c>
      <c r="F109" s="45"/>
      <c r="G109" s="45">
        <f>SUM(G110+G115+G117+G119)</f>
        <v>25610</v>
      </c>
      <c r="H109" s="342">
        <f>SUM(H110+H115+H117+H119)</f>
        <v>5000</v>
      </c>
    </row>
    <row r="110" spans="1:8" ht="13.5" customHeight="1">
      <c r="A110" s="46"/>
      <c r="B110" s="10" t="s">
        <v>352</v>
      </c>
      <c r="C110" s="10"/>
      <c r="D110" s="23" t="s">
        <v>353</v>
      </c>
      <c r="E110" s="48">
        <f>SUM(E111:E114)</f>
        <v>0</v>
      </c>
      <c r="F110" s="47"/>
      <c r="G110" s="47">
        <f>SUM(G111:G114)</f>
        <v>9210</v>
      </c>
      <c r="H110" s="343">
        <f>SUM(H111:H114)</f>
        <v>0</v>
      </c>
    </row>
    <row r="111" spans="1:8" ht="13.5" customHeight="1">
      <c r="A111" s="46"/>
      <c r="B111" s="5"/>
      <c r="C111" s="13" t="s">
        <v>20</v>
      </c>
      <c r="D111" s="24" t="s">
        <v>21</v>
      </c>
      <c r="E111" s="48"/>
      <c r="F111" s="48"/>
      <c r="G111" s="262">
        <v>2000</v>
      </c>
      <c r="H111" s="59"/>
    </row>
    <row r="112" spans="1:8" ht="13.5" customHeight="1">
      <c r="A112" s="46"/>
      <c r="B112" s="5"/>
      <c r="C112" s="13" t="s">
        <v>22</v>
      </c>
      <c r="D112" s="24" t="s">
        <v>23</v>
      </c>
      <c r="E112" s="48"/>
      <c r="F112" s="48"/>
      <c r="G112" s="262">
        <v>360</v>
      </c>
      <c r="H112" s="59"/>
    </row>
    <row r="113" spans="1:8" ht="13.5" customHeight="1">
      <c r="A113" s="46"/>
      <c r="B113" s="5"/>
      <c r="C113" s="13" t="s">
        <v>24</v>
      </c>
      <c r="D113" s="24" t="s">
        <v>25</v>
      </c>
      <c r="E113" s="48"/>
      <c r="F113" s="48"/>
      <c r="G113" s="262">
        <v>50</v>
      </c>
      <c r="H113" s="59"/>
    </row>
    <row r="114" spans="1:8" ht="13.5" customHeight="1">
      <c r="A114" s="46"/>
      <c r="B114" s="8"/>
      <c r="C114" s="13" t="s">
        <v>3</v>
      </c>
      <c r="D114" s="24" t="s">
        <v>5</v>
      </c>
      <c r="E114" s="48"/>
      <c r="F114" s="48"/>
      <c r="G114" s="262">
        <v>6800</v>
      </c>
      <c r="H114" s="59"/>
    </row>
    <row r="115" spans="1:8" ht="13.5" customHeight="1">
      <c r="A115" s="46"/>
      <c r="B115" s="10" t="s">
        <v>357</v>
      </c>
      <c r="C115" s="10"/>
      <c r="D115" s="23" t="s">
        <v>358</v>
      </c>
      <c r="E115" s="48">
        <f>SUM(E116)</f>
        <v>0</v>
      </c>
      <c r="F115" s="48"/>
      <c r="G115" s="300">
        <f>SUM(G116)</f>
        <v>13000</v>
      </c>
      <c r="H115" s="343">
        <f>SUM(H116)</f>
        <v>0</v>
      </c>
    </row>
    <row r="116" spans="1:8" ht="13.5" customHeight="1">
      <c r="A116" s="46"/>
      <c r="B116" s="8"/>
      <c r="C116" s="13" t="s">
        <v>3</v>
      </c>
      <c r="D116" s="24" t="s">
        <v>5</v>
      </c>
      <c r="E116" s="48"/>
      <c r="F116" s="48"/>
      <c r="G116" s="262">
        <v>13000</v>
      </c>
      <c r="H116" s="59"/>
    </row>
    <row r="117" spans="1:8" ht="13.5" customHeight="1">
      <c r="A117" s="46"/>
      <c r="B117" s="10" t="s">
        <v>355</v>
      </c>
      <c r="C117" s="10"/>
      <c r="D117" s="23" t="s">
        <v>364</v>
      </c>
      <c r="E117" s="48">
        <f>SUM(E118)</f>
        <v>0</v>
      </c>
      <c r="F117" s="48"/>
      <c r="G117" s="47">
        <f>SUM(G118)</f>
        <v>3400</v>
      </c>
      <c r="H117" s="343">
        <f>SUM(H118)</f>
        <v>0</v>
      </c>
    </row>
    <row r="118" spans="1:8" ht="13.5" customHeight="1">
      <c r="A118" s="46"/>
      <c r="B118" s="8"/>
      <c r="C118" s="13" t="s">
        <v>44</v>
      </c>
      <c r="D118" s="24" t="s">
        <v>45</v>
      </c>
      <c r="E118" s="48"/>
      <c r="F118" s="48"/>
      <c r="G118" s="262">
        <v>3400</v>
      </c>
      <c r="H118" s="59"/>
    </row>
    <row r="119" spans="1:8" ht="15" customHeight="1">
      <c r="A119" s="34"/>
      <c r="B119" s="10" t="s">
        <v>46</v>
      </c>
      <c r="C119" s="10"/>
      <c r="D119" s="23" t="s">
        <v>43</v>
      </c>
      <c r="E119" s="48">
        <f>SUM(E120:E122)</f>
        <v>0</v>
      </c>
      <c r="F119" s="48"/>
      <c r="G119" s="48">
        <f>SUM(G120:G122)</f>
        <v>0</v>
      </c>
      <c r="H119" s="344">
        <f>SUM(H120:H122)</f>
        <v>5000</v>
      </c>
    </row>
    <row r="120" spans="1:8" ht="15" customHeight="1">
      <c r="A120" s="34"/>
      <c r="B120" s="5"/>
      <c r="C120" s="13" t="s">
        <v>20</v>
      </c>
      <c r="D120" s="24" t="s">
        <v>21</v>
      </c>
      <c r="E120" s="48"/>
      <c r="F120" s="48"/>
      <c r="G120" s="49"/>
      <c r="H120" s="59">
        <v>4200</v>
      </c>
    </row>
    <row r="121" spans="1:8" ht="15" customHeight="1">
      <c r="A121" s="46"/>
      <c r="B121" s="5"/>
      <c r="C121" s="13" t="s">
        <v>22</v>
      </c>
      <c r="D121" s="24" t="s">
        <v>23</v>
      </c>
      <c r="E121" s="48"/>
      <c r="F121" s="48"/>
      <c r="G121" s="49"/>
      <c r="H121" s="59">
        <v>700</v>
      </c>
    </row>
    <row r="122" spans="1:8" ht="15" customHeight="1">
      <c r="A122" s="46"/>
      <c r="B122" s="5"/>
      <c r="C122" s="13" t="s">
        <v>24</v>
      </c>
      <c r="D122" s="24" t="s">
        <v>25</v>
      </c>
      <c r="E122" s="48"/>
      <c r="F122" s="48"/>
      <c r="G122" s="49"/>
      <c r="H122" s="59">
        <v>100</v>
      </c>
    </row>
    <row r="123" spans="1:8" ht="12.75" customHeight="1" thickBot="1">
      <c r="A123" s="50"/>
      <c r="B123" s="15"/>
      <c r="C123" s="15"/>
      <c r="D123" s="51" t="s">
        <v>29</v>
      </c>
      <c r="E123" s="52">
        <f>SUM(E9+E13+E19+E29+E34+E37+E44+E82+E98+E109)</f>
        <v>1061668</v>
      </c>
      <c r="F123" s="52">
        <f>SUM(F9+F13+F19+F29+F34+F37+F44+F82+F98+F109)</f>
        <v>140453</v>
      </c>
      <c r="G123" s="52">
        <f>SUM(G9+G13+G19+G34+G37+G44+G82+G98+G109+G29)</f>
        <v>1423983</v>
      </c>
      <c r="H123" s="347">
        <f>SUM(H9+H13+H19+H34+H37+H44+H82+H98+H109+H29)</f>
        <v>202768</v>
      </c>
    </row>
    <row r="124" ht="40.5" customHeight="1" thickTop="1"/>
    <row r="125" spans="1:7" ht="13.5" customHeight="1">
      <c r="A125" s="400"/>
      <c r="B125" s="400"/>
      <c r="C125" s="400"/>
      <c r="D125" s="400"/>
      <c r="E125" s="400"/>
      <c r="F125" s="400"/>
      <c r="G125" s="400"/>
    </row>
    <row r="126" spans="1:8" ht="13.5" customHeight="1">
      <c r="A126" s="401"/>
      <c r="B126" s="401"/>
      <c r="C126" s="401"/>
      <c r="D126" s="401"/>
      <c r="E126" s="401"/>
      <c r="F126" s="401"/>
      <c r="G126" s="401"/>
      <c r="H126" s="401"/>
    </row>
    <row r="127" spans="1:8" ht="13.5" customHeight="1">
      <c r="A127" s="402"/>
      <c r="B127" s="402"/>
      <c r="C127" s="402"/>
      <c r="D127" s="402"/>
      <c r="E127" s="402"/>
      <c r="F127" s="402"/>
      <c r="G127" s="402"/>
      <c r="H127" s="402"/>
    </row>
    <row r="128" spans="1:8" ht="13.5" customHeight="1">
      <c r="A128" s="402"/>
      <c r="B128" s="402"/>
      <c r="C128" s="402"/>
      <c r="D128" s="402"/>
      <c r="E128" s="402"/>
      <c r="F128" s="402"/>
      <c r="G128" s="402"/>
      <c r="H128" s="402"/>
    </row>
    <row r="129" spans="1:8" ht="13.5" customHeight="1">
      <c r="A129" s="403"/>
      <c r="B129" s="403"/>
      <c r="C129" s="403"/>
      <c r="D129" s="403"/>
      <c r="E129" s="403"/>
      <c r="F129" s="403"/>
      <c r="G129" s="403"/>
      <c r="H129" s="403"/>
    </row>
    <row r="130" spans="1:8" ht="13.5" customHeight="1">
      <c r="A130" s="403"/>
      <c r="B130" s="403"/>
      <c r="C130" s="403"/>
      <c r="D130" s="403"/>
      <c r="E130" s="403"/>
      <c r="F130" s="403"/>
      <c r="G130" s="403"/>
      <c r="H130" s="403"/>
    </row>
    <row r="131" spans="1:8" ht="13.5" customHeight="1">
      <c r="A131" s="403"/>
      <c r="B131" s="403"/>
      <c r="C131" s="403"/>
      <c r="D131" s="403"/>
      <c r="E131" s="403"/>
      <c r="F131" s="403"/>
      <c r="G131" s="403"/>
      <c r="H131" s="403"/>
    </row>
    <row r="132" spans="1:8" ht="13.5" customHeight="1">
      <c r="A132" s="403"/>
      <c r="B132" s="403"/>
      <c r="C132" s="403"/>
      <c r="D132" s="403"/>
      <c r="E132" s="403"/>
      <c r="F132" s="403"/>
      <c r="G132" s="403"/>
      <c r="H132" s="403"/>
    </row>
    <row r="133" spans="1:8" ht="13.5" customHeight="1">
      <c r="A133" s="403"/>
      <c r="B133" s="403"/>
      <c r="C133" s="403"/>
      <c r="D133" s="403"/>
      <c r="E133" s="403"/>
      <c r="F133" s="403"/>
      <c r="G133" s="403"/>
      <c r="H133" s="403"/>
    </row>
    <row r="134" spans="1:8" ht="13.5" customHeight="1">
      <c r="A134" s="403"/>
      <c r="B134" s="403"/>
      <c r="C134" s="403"/>
      <c r="D134" s="403"/>
      <c r="E134" s="403"/>
      <c r="F134" s="403"/>
      <c r="G134" s="403"/>
      <c r="H134" s="403"/>
    </row>
    <row r="135" spans="1:8" ht="13.5" customHeight="1">
      <c r="A135" s="403"/>
      <c r="B135" s="403"/>
      <c r="C135" s="403"/>
      <c r="D135" s="403"/>
      <c r="E135" s="403"/>
      <c r="F135" s="403"/>
      <c r="G135" s="403"/>
      <c r="H135" s="403"/>
    </row>
    <row r="136" spans="1:8" ht="13.5" customHeight="1">
      <c r="A136" s="403"/>
      <c r="B136" s="403"/>
      <c r="C136" s="403"/>
      <c r="D136" s="403"/>
      <c r="E136" s="403"/>
      <c r="F136" s="403"/>
      <c r="G136" s="403"/>
      <c r="H136" s="403"/>
    </row>
    <row r="137" spans="1:8" ht="13.5" customHeight="1">
      <c r="A137" s="404"/>
      <c r="B137" s="404"/>
      <c r="C137" s="404"/>
      <c r="D137" s="404"/>
      <c r="E137" s="404"/>
      <c r="F137" s="404"/>
      <c r="G137" s="404"/>
      <c r="H137" s="404"/>
    </row>
    <row r="138" spans="1:8" ht="33.75" customHeight="1">
      <c r="A138" s="405"/>
      <c r="B138" s="406"/>
      <c r="C138" s="406"/>
      <c r="D138" s="406"/>
      <c r="E138" s="406"/>
      <c r="F138" s="406"/>
      <c r="G138" s="406"/>
      <c r="H138" s="406"/>
    </row>
    <row r="139" spans="1:8" ht="33.75" customHeight="1">
      <c r="A139" s="406"/>
      <c r="B139" s="406"/>
      <c r="C139" s="406"/>
      <c r="D139" s="406"/>
      <c r="E139" s="406"/>
      <c r="F139" s="406"/>
      <c r="G139" s="406"/>
      <c r="H139" s="406"/>
    </row>
    <row r="140" spans="1:8" ht="47.25" customHeight="1">
      <c r="A140" s="407"/>
      <c r="B140" s="408"/>
      <c r="C140" s="408"/>
      <c r="D140" s="408"/>
      <c r="E140" s="408"/>
      <c r="F140" s="408"/>
      <c r="G140" s="408"/>
      <c r="H140" s="408"/>
    </row>
    <row r="141" spans="1:8" ht="35.25" customHeight="1">
      <c r="A141" s="407"/>
      <c r="B141" s="408"/>
      <c r="C141" s="408"/>
      <c r="D141" s="408"/>
      <c r="E141" s="408"/>
      <c r="F141" s="408"/>
      <c r="G141" s="408"/>
      <c r="H141" s="408"/>
    </row>
    <row r="142" spans="1:8" ht="35.25" customHeight="1">
      <c r="A142" s="407"/>
      <c r="B142" s="408"/>
      <c r="C142" s="408"/>
      <c r="D142" s="408"/>
      <c r="E142" s="408"/>
      <c r="F142" s="408"/>
      <c r="G142" s="408"/>
      <c r="H142" s="408"/>
    </row>
    <row r="143" spans="1:8" ht="35.25" customHeight="1">
      <c r="A143" s="407"/>
      <c r="B143" s="408"/>
      <c r="C143" s="408"/>
      <c r="D143" s="408"/>
      <c r="E143" s="408"/>
      <c r="F143" s="408"/>
      <c r="G143" s="408"/>
      <c r="H143" s="408"/>
    </row>
    <row r="144" spans="1:8" ht="45.75" customHeight="1">
      <c r="A144" s="407"/>
      <c r="B144" s="408"/>
      <c r="C144" s="408"/>
      <c r="D144" s="408"/>
      <c r="E144" s="408"/>
      <c r="F144" s="408"/>
      <c r="G144" s="408"/>
      <c r="H144" s="408"/>
    </row>
    <row r="145" spans="1:8" ht="58.5" customHeight="1">
      <c r="A145" s="408"/>
      <c r="B145" s="408"/>
      <c r="C145" s="408"/>
      <c r="D145" s="408"/>
      <c r="E145" s="408"/>
      <c r="F145" s="408"/>
      <c r="G145" s="408"/>
      <c r="H145" s="408"/>
    </row>
    <row r="146" spans="1:8" ht="34.5" customHeight="1">
      <c r="A146" s="407"/>
      <c r="B146" s="408"/>
      <c r="C146" s="408"/>
      <c r="D146" s="408"/>
      <c r="E146" s="408"/>
      <c r="F146" s="408"/>
      <c r="G146" s="408"/>
      <c r="H146" s="408"/>
    </row>
    <row r="147" spans="1:8" ht="16.5" customHeight="1">
      <c r="A147" s="392"/>
      <c r="B147" s="392"/>
      <c r="C147" s="392"/>
      <c r="D147" s="392"/>
      <c r="E147" s="392"/>
      <c r="F147" s="392"/>
      <c r="G147" s="392"/>
      <c r="H147" s="392"/>
    </row>
    <row r="148" spans="1:8" ht="46.5" customHeight="1">
      <c r="A148" s="393"/>
      <c r="B148" s="394"/>
      <c r="C148" s="394"/>
      <c r="D148" s="394"/>
      <c r="E148" s="394"/>
      <c r="F148" s="394"/>
      <c r="G148" s="394"/>
      <c r="H148" s="395"/>
    </row>
    <row r="149" spans="1:8" ht="14.25" customHeight="1">
      <c r="A149" s="393"/>
      <c r="B149" s="394"/>
      <c r="C149" s="394"/>
      <c r="D149" s="394"/>
      <c r="E149" s="394"/>
      <c r="F149" s="394"/>
      <c r="G149" s="394"/>
      <c r="H149" s="395"/>
    </row>
    <row r="150" spans="1:8" ht="33.75" customHeight="1">
      <c r="A150" s="394"/>
      <c r="B150" s="394"/>
      <c r="C150" s="394"/>
      <c r="D150" s="394"/>
      <c r="E150" s="394"/>
      <c r="F150" s="394"/>
      <c r="G150" s="394"/>
      <c r="H150" s="395"/>
    </row>
    <row r="151" spans="1:8" ht="59.25" customHeight="1">
      <c r="A151" s="394"/>
      <c r="B151" s="396"/>
      <c r="C151" s="396"/>
      <c r="D151" s="396"/>
      <c r="E151" s="396"/>
      <c r="F151" s="396"/>
      <c r="G151" s="396"/>
      <c r="H151" s="396"/>
    </row>
    <row r="152" spans="1:8" ht="56.25" customHeight="1">
      <c r="A152" s="393"/>
      <c r="B152" s="397"/>
      <c r="C152" s="397"/>
      <c r="D152" s="397"/>
      <c r="E152" s="397"/>
      <c r="F152" s="397"/>
      <c r="G152" s="397"/>
      <c r="H152" s="397"/>
    </row>
    <row r="153" spans="1:8" ht="24" customHeight="1">
      <c r="A153" s="383"/>
      <c r="B153" s="397"/>
      <c r="C153" s="397"/>
      <c r="D153" s="397"/>
      <c r="E153" s="397"/>
      <c r="F153" s="397"/>
      <c r="G153" s="397"/>
      <c r="H153" s="397"/>
    </row>
    <row r="154" spans="1:8" ht="13.5" customHeight="1">
      <c r="A154" s="384"/>
      <c r="B154" s="397"/>
      <c r="C154" s="397"/>
      <c r="D154" s="397"/>
      <c r="E154" s="397"/>
      <c r="F154" s="397"/>
      <c r="G154" s="397"/>
      <c r="H154" s="397"/>
    </row>
    <row r="155" spans="1:8" ht="12.75" customHeight="1">
      <c r="A155" s="385"/>
      <c r="B155" s="385"/>
      <c r="C155" s="385"/>
      <c r="D155" s="385"/>
      <c r="E155" s="385"/>
      <c r="F155" s="385"/>
      <c r="G155" s="385"/>
      <c r="H155" s="385"/>
    </row>
    <row r="156" spans="1:8" ht="14.25" customHeight="1">
      <c r="A156" s="385"/>
      <c r="B156" s="385"/>
      <c r="C156" s="385"/>
      <c r="D156" s="385"/>
      <c r="E156" s="385"/>
      <c r="F156" s="385"/>
      <c r="G156" s="385"/>
      <c r="H156" s="385"/>
    </row>
    <row r="157" spans="1:8" ht="23.25" customHeight="1">
      <c r="A157" s="383"/>
      <c r="B157" s="384"/>
      <c r="C157" s="384"/>
      <c r="D157" s="384"/>
      <c r="E157" s="384"/>
      <c r="F157" s="384"/>
      <c r="G157" s="384"/>
      <c r="H157" s="384"/>
    </row>
    <row r="158" spans="1:8" ht="47.25" customHeight="1">
      <c r="A158" s="383"/>
      <c r="B158" s="397"/>
      <c r="C158" s="397"/>
      <c r="D158" s="397"/>
      <c r="E158" s="397"/>
      <c r="F158" s="397"/>
      <c r="G158" s="397"/>
      <c r="H158" s="397"/>
    </row>
    <row r="159" spans="1:8" ht="39" customHeight="1">
      <c r="A159" s="386"/>
      <c r="B159" s="387"/>
      <c r="C159" s="387"/>
      <c r="D159" s="387"/>
      <c r="E159" s="387"/>
      <c r="F159" s="387"/>
      <c r="G159" s="387"/>
      <c r="H159" s="387"/>
    </row>
    <row r="160" spans="1:8" ht="26.25" customHeight="1">
      <c r="A160" s="387"/>
      <c r="B160" s="396"/>
      <c r="C160" s="396"/>
      <c r="D160" s="396"/>
      <c r="E160" s="396"/>
      <c r="F160" s="396"/>
      <c r="G160" s="396"/>
      <c r="H160" s="396"/>
    </row>
    <row r="161" spans="1:8" ht="24" customHeight="1">
      <c r="A161" s="393"/>
      <c r="B161" s="387"/>
      <c r="C161" s="387"/>
      <c r="D161" s="387"/>
      <c r="E161" s="387"/>
      <c r="F161" s="387"/>
      <c r="G161" s="387"/>
      <c r="H161" s="395"/>
    </row>
    <row r="162" spans="1:8" ht="13.5" customHeight="1">
      <c r="A162" s="393"/>
      <c r="B162" s="388"/>
      <c r="C162" s="388"/>
      <c r="D162" s="388"/>
      <c r="E162" s="388"/>
      <c r="F162" s="388"/>
      <c r="G162" s="388"/>
      <c r="H162" s="388"/>
    </row>
    <row r="163" spans="1:8" ht="13.5" customHeight="1">
      <c r="A163" s="389"/>
      <c r="B163" s="389"/>
      <c r="C163" s="389"/>
      <c r="D163" s="389"/>
      <c r="E163" s="389"/>
      <c r="F163" s="389"/>
      <c r="G163" s="389"/>
      <c r="H163" s="389"/>
    </row>
    <row r="164" spans="1:8" ht="13.5" customHeight="1">
      <c r="A164" s="389"/>
      <c r="B164" s="389"/>
      <c r="C164" s="389"/>
      <c r="D164" s="389"/>
      <c r="E164" s="389"/>
      <c r="F164" s="389"/>
      <c r="G164" s="389"/>
      <c r="H164" s="389"/>
    </row>
    <row r="165" spans="1:8" ht="13.5" customHeight="1">
      <c r="A165" s="389"/>
      <c r="B165" s="389"/>
      <c r="C165" s="389"/>
      <c r="D165" s="389"/>
      <c r="E165" s="389"/>
      <c r="F165" s="389"/>
      <c r="G165" s="389"/>
      <c r="H165" s="389"/>
    </row>
    <row r="166" spans="1:8" ht="13.5" customHeight="1">
      <c r="A166" s="389"/>
      <c r="B166" s="389"/>
      <c r="C166" s="389"/>
      <c r="D166" s="389"/>
      <c r="E166" s="389"/>
      <c r="F166" s="389"/>
      <c r="G166" s="389"/>
      <c r="H166" s="389"/>
    </row>
    <row r="167" spans="1:8" ht="13.5" customHeight="1">
      <c r="A167" s="393"/>
      <c r="B167" s="388"/>
      <c r="C167" s="388"/>
      <c r="D167" s="388"/>
      <c r="E167" s="388"/>
      <c r="F167" s="388"/>
      <c r="G167" s="388"/>
      <c r="H167" s="388"/>
    </row>
    <row r="168" spans="1:8" ht="13.5" customHeight="1">
      <c r="A168" s="394"/>
      <c r="B168" s="394"/>
      <c r="C168" s="394"/>
      <c r="D168" s="394"/>
      <c r="E168" s="394"/>
      <c r="F168" s="394"/>
      <c r="G168" s="394"/>
      <c r="H168" s="394"/>
    </row>
    <row r="169" spans="1:8" ht="21.75" customHeight="1">
      <c r="A169" s="394"/>
      <c r="B169" s="394"/>
      <c r="C169" s="394"/>
      <c r="D169" s="394"/>
      <c r="E169" s="394"/>
      <c r="F169" s="394"/>
      <c r="G169" s="394"/>
      <c r="H169" s="394"/>
    </row>
    <row r="170" spans="1:8" ht="13.5" customHeight="1">
      <c r="A170" s="394"/>
      <c r="B170" s="394"/>
      <c r="C170" s="394"/>
      <c r="D170" s="394"/>
      <c r="E170" s="394"/>
      <c r="F170" s="394"/>
      <c r="G170" s="394"/>
      <c r="H170" s="394"/>
    </row>
    <row r="171" spans="1:8" ht="22.5" customHeight="1">
      <c r="A171" s="393"/>
      <c r="B171" s="394"/>
      <c r="C171" s="394"/>
      <c r="D171" s="394"/>
      <c r="E171" s="394"/>
      <c r="F171" s="394"/>
      <c r="G171" s="394"/>
      <c r="H171" s="394"/>
    </row>
    <row r="172" spans="1:8" ht="22.5" customHeight="1">
      <c r="A172" s="393"/>
      <c r="B172" s="394"/>
      <c r="C172" s="394"/>
      <c r="D172" s="394"/>
      <c r="E172" s="394"/>
      <c r="F172" s="394"/>
      <c r="G172" s="394"/>
      <c r="H172" s="394"/>
    </row>
    <row r="173" spans="1:8" ht="22.5" customHeight="1">
      <c r="A173" s="393"/>
      <c r="B173" s="387"/>
      <c r="C173" s="387"/>
      <c r="D173" s="387"/>
      <c r="E173" s="387"/>
      <c r="F173" s="387"/>
      <c r="G173" s="387"/>
      <c r="H173" s="395"/>
    </row>
    <row r="174" spans="1:8" ht="24" customHeight="1">
      <c r="A174" s="393"/>
      <c r="B174" s="387"/>
      <c r="C174" s="387"/>
      <c r="D174" s="387"/>
      <c r="E174" s="387"/>
      <c r="F174" s="387"/>
      <c r="G174" s="387"/>
      <c r="H174" s="395"/>
    </row>
    <row r="175" spans="1:8" ht="45.75" customHeight="1">
      <c r="A175" s="393"/>
      <c r="B175" s="388"/>
      <c r="C175" s="388"/>
      <c r="D175" s="388"/>
      <c r="E175" s="388"/>
      <c r="F175" s="388"/>
      <c r="G175" s="388"/>
      <c r="H175" s="388"/>
    </row>
    <row r="176" spans="1:8" ht="45.75" customHeight="1">
      <c r="A176" s="393"/>
      <c r="B176" s="388"/>
      <c r="C176" s="388"/>
      <c r="D176" s="388"/>
      <c r="E176" s="388"/>
      <c r="F176" s="388"/>
      <c r="G176" s="388"/>
      <c r="H176" s="388"/>
    </row>
    <row r="177" spans="1:8" ht="46.5" customHeight="1">
      <c r="A177" s="394"/>
      <c r="B177" s="390"/>
      <c r="C177" s="390"/>
      <c r="D177" s="390"/>
      <c r="E177" s="390"/>
      <c r="F177" s="390"/>
      <c r="G177" s="390"/>
      <c r="H177" s="390"/>
    </row>
    <row r="178" spans="1:8" ht="34.5" customHeight="1">
      <c r="A178" s="393"/>
      <c r="B178" s="397"/>
      <c r="C178" s="397"/>
      <c r="D178" s="397"/>
      <c r="E178" s="397"/>
      <c r="F178" s="397"/>
      <c r="G178" s="397"/>
      <c r="H178" s="397"/>
    </row>
    <row r="179" spans="1:8" ht="24.75" customHeight="1">
      <c r="A179" s="391"/>
      <c r="B179" s="444"/>
      <c r="C179" s="444"/>
      <c r="D179" s="444"/>
      <c r="E179" s="444"/>
      <c r="F179" s="444"/>
      <c r="G179" s="444"/>
      <c r="H179" s="395"/>
    </row>
    <row r="180" spans="1:8" ht="48" customHeight="1">
      <c r="A180" s="444"/>
      <c r="B180" s="390"/>
      <c r="C180" s="390"/>
      <c r="D180" s="390"/>
      <c r="E180" s="390"/>
      <c r="F180" s="390"/>
      <c r="G180" s="390"/>
      <c r="H180" s="390"/>
    </row>
    <row r="181" spans="1:8" ht="34.5" customHeight="1">
      <c r="A181" s="391"/>
      <c r="B181" s="387"/>
      <c r="C181" s="387"/>
      <c r="D181" s="387"/>
      <c r="E181" s="387"/>
      <c r="F181" s="387"/>
      <c r="G181" s="387"/>
      <c r="H181" s="395"/>
    </row>
    <row r="182" spans="1:8" ht="24.75" customHeight="1">
      <c r="A182" s="391"/>
      <c r="B182" s="387"/>
      <c r="C182" s="387"/>
      <c r="D182" s="387"/>
      <c r="E182" s="387"/>
      <c r="F182" s="387"/>
      <c r="G182" s="387"/>
      <c r="H182" s="395"/>
    </row>
    <row r="183" spans="1:8" ht="24.75" customHeight="1">
      <c r="A183" s="391"/>
      <c r="B183" s="387"/>
      <c r="C183" s="387"/>
      <c r="D183" s="387"/>
      <c r="E183" s="387"/>
      <c r="F183" s="387"/>
      <c r="G183" s="387"/>
      <c r="H183" s="395"/>
    </row>
    <row r="184" spans="1:8" ht="35.25" customHeight="1">
      <c r="A184" s="393"/>
      <c r="B184" s="387"/>
      <c r="C184" s="387"/>
      <c r="D184" s="387"/>
      <c r="E184" s="387"/>
      <c r="F184" s="387"/>
      <c r="G184" s="387"/>
      <c r="H184" s="395"/>
    </row>
    <row r="185" spans="1:8" ht="19.5" customHeight="1">
      <c r="A185" s="445"/>
      <c r="B185" s="445"/>
      <c r="C185" s="445"/>
      <c r="D185" s="445"/>
      <c r="E185" s="445"/>
      <c r="F185" s="445"/>
      <c r="G185" s="445"/>
      <c r="H185" s="445"/>
    </row>
    <row r="186" spans="1:7" ht="25.5" customHeight="1">
      <c r="A186" s="394"/>
      <c r="B186" s="387"/>
      <c r="C186" s="387"/>
      <c r="D186" s="387"/>
      <c r="E186" s="387"/>
      <c r="F186" s="387"/>
      <c r="G186" s="387"/>
    </row>
    <row r="187" spans="1:7" ht="12.75" customHeight="1">
      <c r="A187" s="394"/>
      <c r="B187" s="394"/>
      <c r="C187" s="394"/>
      <c r="D187" s="394"/>
      <c r="E187" s="394"/>
      <c r="F187" s="394"/>
      <c r="G187" s="394"/>
    </row>
    <row r="188" spans="1:7" ht="35.25" customHeight="1">
      <c r="A188" s="404"/>
      <c r="B188" s="404"/>
      <c r="C188" s="404"/>
      <c r="D188" s="404"/>
      <c r="E188" s="404"/>
      <c r="F188" s="404"/>
      <c r="G188" s="404"/>
    </row>
    <row r="189" spans="1:7" ht="37.5" customHeight="1">
      <c r="A189" s="446"/>
      <c r="B189" s="447"/>
      <c r="C189" s="447"/>
      <c r="D189" s="447"/>
      <c r="E189" s="447"/>
      <c r="F189" s="447"/>
      <c r="G189" s="447"/>
    </row>
    <row r="190" spans="1:7" ht="35.25" customHeight="1">
      <c r="A190" s="447"/>
      <c r="B190" s="447"/>
      <c r="C190" s="447"/>
      <c r="D190" s="447"/>
      <c r="E190" s="447"/>
      <c r="F190" s="447"/>
      <c r="G190" s="447"/>
    </row>
    <row r="191" spans="1:7" ht="35.25" customHeight="1">
      <c r="A191" s="447"/>
      <c r="B191" s="447"/>
      <c r="C191" s="447"/>
      <c r="D191" s="447"/>
      <c r="E191" s="447"/>
      <c r="F191" s="447"/>
      <c r="G191" s="447"/>
    </row>
    <row r="192" spans="1:7" ht="46.5" customHeight="1">
      <c r="A192" s="447"/>
      <c r="B192" s="447"/>
      <c r="C192" s="447"/>
      <c r="D192" s="447"/>
      <c r="E192" s="447"/>
      <c r="F192" s="447"/>
      <c r="G192" s="447"/>
    </row>
    <row r="193" spans="1:7" ht="13.5" customHeight="1">
      <c r="A193" s="404"/>
      <c r="B193" s="404"/>
      <c r="C193" s="404"/>
      <c r="D193" s="404"/>
      <c r="E193" s="404"/>
      <c r="F193" s="404"/>
      <c r="G193" s="404"/>
    </row>
    <row r="194" spans="1:7" ht="21.75" customHeight="1">
      <c r="A194" s="404"/>
      <c r="B194" s="404"/>
      <c r="C194" s="404"/>
      <c r="D194" s="404"/>
      <c r="E194" s="404"/>
      <c r="F194" s="404"/>
      <c r="G194" s="404"/>
    </row>
    <row r="195" spans="1:7" ht="22.5" customHeight="1">
      <c r="A195" s="404"/>
      <c r="B195" s="404"/>
      <c r="C195" s="404"/>
      <c r="D195" s="404"/>
      <c r="E195" s="404"/>
      <c r="F195" s="404"/>
      <c r="G195" s="404"/>
    </row>
    <row r="196" spans="1:7" ht="15.75" customHeight="1">
      <c r="A196" s="404"/>
      <c r="B196" s="387"/>
      <c r="C196" s="387"/>
      <c r="D196" s="387"/>
      <c r="E196" s="387"/>
      <c r="F196" s="387"/>
      <c r="G196" s="387"/>
    </row>
    <row r="197" spans="1:7" ht="15.75" customHeight="1">
      <c r="A197" s="404"/>
      <c r="B197" s="387"/>
      <c r="C197" s="387"/>
      <c r="D197" s="387"/>
      <c r="E197" s="387"/>
      <c r="F197" s="387"/>
      <c r="G197" s="387"/>
    </row>
    <row r="198" spans="1:7" ht="36" customHeight="1">
      <c r="A198" s="394"/>
      <c r="B198" s="394"/>
      <c r="C198" s="394"/>
      <c r="D198" s="394"/>
      <c r="E198" s="394"/>
      <c r="F198" s="394"/>
      <c r="G198" s="394"/>
    </row>
    <row r="199" spans="1:7" ht="37.5" customHeight="1">
      <c r="A199" s="394"/>
      <c r="B199" s="394"/>
      <c r="C199" s="394"/>
      <c r="D199" s="394"/>
      <c r="E199" s="394"/>
      <c r="F199" s="394"/>
      <c r="G199" s="394"/>
    </row>
    <row r="200" spans="1:7" ht="25.5" customHeight="1">
      <c r="A200" s="394"/>
      <c r="B200" s="394"/>
      <c r="C200" s="394"/>
      <c r="D200" s="394"/>
      <c r="E200" s="394"/>
      <c r="F200" s="394"/>
      <c r="G200" s="394"/>
    </row>
    <row r="201" spans="1:7" ht="35.25" customHeight="1">
      <c r="A201" s="394"/>
      <c r="B201" s="394"/>
      <c r="C201" s="394"/>
      <c r="D201" s="394"/>
      <c r="E201" s="394"/>
      <c r="F201" s="394"/>
      <c r="G201" s="394"/>
    </row>
    <row r="202" spans="1:7" ht="23.25" customHeight="1">
      <c r="A202" s="404"/>
      <c r="B202" s="404"/>
      <c r="C202" s="404"/>
      <c r="D202" s="404"/>
      <c r="E202" s="404"/>
      <c r="F202" s="404"/>
      <c r="G202" s="404"/>
    </row>
    <row r="203" spans="1:7" ht="36.75" customHeight="1">
      <c r="A203" s="394"/>
      <c r="B203" s="394"/>
      <c r="C203" s="394"/>
      <c r="D203" s="394"/>
      <c r="E203" s="394"/>
      <c r="F203" s="394"/>
      <c r="G203" s="394"/>
    </row>
    <row r="204" spans="1:7" ht="24.75" customHeight="1">
      <c r="A204" s="394"/>
      <c r="B204" s="387"/>
      <c r="C204" s="387"/>
      <c r="D204" s="387"/>
      <c r="E204" s="387"/>
      <c r="F204" s="387"/>
      <c r="G204" s="387"/>
    </row>
    <row r="205" spans="1:7" ht="36" customHeight="1">
      <c r="A205" s="394"/>
      <c r="B205" s="394"/>
      <c r="C205" s="394"/>
      <c r="D205" s="394"/>
      <c r="E205" s="394"/>
      <c r="F205" s="394"/>
      <c r="G205" s="394"/>
    </row>
    <row r="206" spans="1:7" ht="13.5" customHeight="1">
      <c r="A206" s="394"/>
      <c r="B206" s="394"/>
      <c r="C206" s="394"/>
      <c r="D206" s="394"/>
      <c r="E206" s="394"/>
      <c r="F206" s="394"/>
      <c r="G206" s="394"/>
    </row>
    <row r="207" spans="1:7" ht="13.5" customHeight="1">
      <c r="A207" s="404"/>
      <c r="B207" s="404"/>
      <c r="C207" s="404"/>
      <c r="D207" s="404"/>
      <c r="E207" s="404"/>
      <c r="F207" s="404"/>
      <c r="G207" s="404"/>
    </row>
    <row r="208" spans="1:7" ht="13.5" customHeight="1">
      <c r="A208" s="404"/>
      <c r="B208" s="404"/>
      <c r="C208" s="404"/>
      <c r="D208" s="404"/>
      <c r="E208" s="404"/>
      <c r="F208" s="404"/>
      <c r="G208" s="404"/>
    </row>
    <row r="209" spans="1:7" ht="13.5" customHeight="1">
      <c r="A209" s="448"/>
      <c r="B209" s="448"/>
      <c r="C209" s="448"/>
      <c r="D209" s="448"/>
      <c r="E209" s="448"/>
      <c r="F209" s="448"/>
      <c r="G209" s="448"/>
    </row>
    <row r="210" spans="1:7" ht="13.5" customHeight="1">
      <c r="A210" s="404"/>
      <c r="B210" s="404"/>
      <c r="C210" s="404"/>
      <c r="D210" s="404"/>
      <c r="E210" s="404"/>
      <c r="F210" s="404"/>
      <c r="G210" s="404"/>
    </row>
    <row r="211" spans="1:7" ht="13.5" customHeight="1">
      <c r="A211" s="404"/>
      <c r="B211" s="404"/>
      <c r="C211" s="404"/>
      <c r="D211" s="404"/>
      <c r="E211" s="404"/>
      <c r="F211" s="404"/>
      <c r="G211" s="404"/>
    </row>
    <row r="212" spans="1:7" ht="13.5" customHeight="1">
      <c r="A212" s="448"/>
      <c r="B212" s="448"/>
      <c r="C212" s="448"/>
      <c r="D212" s="448"/>
      <c r="E212" s="448"/>
      <c r="F212" s="448"/>
      <c r="G212" s="448"/>
    </row>
    <row r="213" spans="1:7" ht="13.5" customHeight="1">
      <c r="A213" s="404"/>
      <c r="B213" s="404"/>
      <c r="C213" s="404"/>
      <c r="D213" s="404"/>
      <c r="E213" s="404"/>
      <c r="F213" s="404"/>
      <c r="G213" s="404"/>
    </row>
    <row r="214" spans="1:7" ht="13.5" customHeight="1">
      <c r="A214" s="404"/>
      <c r="B214" s="404"/>
      <c r="C214" s="404"/>
      <c r="D214" s="404"/>
      <c r="E214" s="404"/>
      <c r="F214" s="404"/>
      <c r="G214" s="404"/>
    </row>
    <row r="215" spans="1:7" ht="13.5" customHeight="1">
      <c r="A215" s="449"/>
      <c r="B215" s="449"/>
      <c r="C215" s="449"/>
      <c r="D215" s="449"/>
      <c r="E215" s="449"/>
      <c r="F215" s="449"/>
      <c r="G215" s="449"/>
    </row>
    <row r="216" spans="1:7" ht="13.5" customHeight="1">
      <c r="A216" s="448"/>
      <c r="B216" s="448"/>
      <c r="C216" s="448"/>
      <c r="D216" s="448"/>
      <c r="E216" s="448"/>
      <c r="F216" s="448"/>
      <c r="G216" s="448"/>
    </row>
    <row r="217" spans="1:7" ht="13.5" customHeight="1">
      <c r="A217" s="404"/>
      <c r="B217" s="404"/>
      <c r="C217" s="404"/>
      <c r="D217" s="404"/>
      <c r="E217" s="404"/>
      <c r="F217" s="404"/>
      <c r="G217" s="404"/>
    </row>
    <row r="218" spans="1:7" ht="13.5" customHeight="1">
      <c r="A218" s="404"/>
      <c r="B218" s="404"/>
      <c r="C218" s="404"/>
      <c r="D218" s="404"/>
      <c r="E218" s="404"/>
      <c r="F218" s="404"/>
      <c r="G218" s="404"/>
    </row>
    <row r="219" spans="1:7" ht="13.5" customHeight="1">
      <c r="A219" s="448"/>
      <c r="B219" s="448"/>
      <c r="C219" s="448"/>
      <c r="D219" s="448"/>
      <c r="E219" s="448"/>
      <c r="F219" s="448"/>
      <c r="G219" s="448"/>
    </row>
    <row r="220" spans="1:7" ht="13.5" customHeight="1">
      <c r="A220" s="404"/>
      <c r="B220" s="404"/>
      <c r="C220" s="404"/>
      <c r="D220" s="404"/>
      <c r="E220" s="404"/>
      <c r="F220" s="404"/>
      <c r="G220" s="404"/>
    </row>
    <row r="221" spans="1:7" ht="13.5" customHeight="1">
      <c r="A221" s="404"/>
      <c r="B221" s="404"/>
      <c r="C221" s="404"/>
      <c r="D221" s="404"/>
      <c r="E221" s="404"/>
      <c r="F221" s="404"/>
      <c r="G221" s="404"/>
    </row>
    <row r="222" spans="1:7" ht="13.5" customHeight="1">
      <c r="A222" s="404"/>
      <c r="B222" s="404"/>
      <c r="C222" s="404"/>
      <c r="D222" s="404"/>
      <c r="E222" s="404"/>
      <c r="F222" s="404"/>
      <c r="G222" s="404"/>
    </row>
    <row r="223" spans="1:7" ht="13.5" customHeight="1">
      <c r="A223" s="404"/>
      <c r="B223" s="404"/>
      <c r="C223" s="404"/>
      <c r="D223" s="404"/>
      <c r="E223" s="404"/>
      <c r="F223" s="404"/>
      <c r="G223" s="404"/>
    </row>
    <row r="224" spans="1:7" ht="15" customHeight="1">
      <c r="A224" s="448"/>
      <c r="B224" s="448"/>
      <c r="C224" s="448"/>
      <c r="D224" s="448"/>
      <c r="E224" s="448"/>
      <c r="F224" s="448"/>
      <c r="G224" s="448"/>
    </row>
    <row r="225" spans="1:7" ht="24" customHeight="1">
      <c r="A225" s="404"/>
      <c r="B225" s="404"/>
      <c r="C225" s="404"/>
      <c r="D225" s="404"/>
      <c r="E225" s="404"/>
      <c r="F225" s="404"/>
      <c r="G225" s="404"/>
    </row>
    <row r="226" spans="1:7" ht="14.25" customHeight="1">
      <c r="A226" s="448"/>
      <c r="B226" s="448"/>
      <c r="C226" s="448"/>
      <c r="D226" s="448"/>
      <c r="E226" s="448"/>
      <c r="F226" s="448"/>
      <c r="G226" s="448"/>
    </row>
    <row r="227" spans="1:7" ht="14.25" customHeight="1">
      <c r="A227" s="448"/>
      <c r="B227" s="404"/>
      <c r="C227" s="404"/>
      <c r="D227" s="404"/>
      <c r="E227" s="404"/>
      <c r="F227" s="404"/>
      <c r="G227" s="404"/>
    </row>
    <row r="228" spans="1:7" ht="15" customHeight="1">
      <c r="A228" s="404"/>
      <c r="B228" s="404"/>
      <c r="C228" s="404"/>
      <c r="D228" s="404"/>
      <c r="E228" s="404"/>
      <c r="F228" s="404"/>
      <c r="G228" s="404"/>
    </row>
    <row r="229" spans="1:7" ht="12.75" customHeight="1">
      <c r="A229" s="404"/>
      <c r="B229" s="404"/>
      <c r="C229" s="404"/>
      <c r="D229" s="404"/>
      <c r="E229" s="404"/>
      <c r="F229" s="404"/>
      <c r="G229" s="404"/>
    </row>
    <row r="230" spans="1:7" ht="12.75" customHeight="1">
      <c r="A230" s="404"/>
      <c r="B230" s="404"/>
      <c r="C230" s="404"/>
      <c r="D230" s="404"/>
      <c r="E230" s="404"/>
      <c r="F230" s="404"/>
      <c r="G230" s="404"/>
    </row>
    <row r="231" spans="1:7" ht="13.5" customHeight="1">
      <c r="A231" s="404"/>
      <c r="B231" s="404"/>
      <c r="C231" s="404"/>
      <c r="D231" s="404"/>
      <c r="E231" s="404"/>
      <c r="F231" s="404"/>
      <c r="G231" s="404"/>
    </row>
    <row r="232" spans="1:7" ht="12.75" customHeight="1">
      <c r="A232" s="404"/>
      <c r="B232" s="404"/>
      <c r="C232" s="404"/>
      <c r="D232" s="404"/>
      <c r="E232" s="404"/>
      <c r="F232" s="404"/>
      <c r="G232" s="404"/>
    </row>
    <row r="233" spans="1:7" ht="13.5" customHeight="1">
      <c r="A233" s="404"/>
      <c r="B233" s="404"/>
      <c r="C233" s="404"/>
      <c r="D233" s="404"/>
      <c r="E233" s="404"/>
      <c r="F233" s="404"/>
      <c r="G233" s="404"/>
    </row>
    <row r="234" spans="1:7" ht="12.75" customHeight="1">
      <c r="A234" s="404"/>
      <c r="B234" s="404"/>
      <c r="C234" s="404"/>
      <c r="D234" s="404"/>
      <c r="E234" s="404"/>
      <c r="F234" s="404"/>
      <c r="G234" s="404"/>
    </row>
    <row r="235" spans="1:7" ht="15" customHeight="1">
      <c r="A235" s="404"/>
      <c r="B235" s="404"/>
      <c r="C235" s="404"/>
      <c r="D235" s="404"/>
      <c r="E235" s="404"/>
      <c r="F235" s="404"/>
      <c r="G235" s="404"/>
    </row>
    <row r="236" spans="1:7" ht="24" customHeight="1">
      <c r="A236" s="404"/>
      <c r="B236" s="404"/>
      <c r="C236" s="404"/>
      <c r="D236" s="404"/>
      <c r="E236" s="404"/>
      <c r="F236" s="404"/>
      <c r="G236" s="404"/>
    </row>
    <row r="237" spans="1:7" ht="24" customHeight="1">
      <c r="A237" s="404"/>
      <c r="B237" s="404"/>
      <c r="C237" s="404"/>
      <c r="D237" s="404"/>
      <c r="E237" s="404"/>
      <c r="F237" s="404"/>
      <c r="G237" s="404"/>
    </row>
    <row r="238" spans="1:7" ht="14.25" customHeight="1">
      <c r="A238" s="404"/>
      <c r="B238" s="404"/>
      <c r="C238" s="404"/>
      <c r="D238" s="404"/>
      <c r="E238" s="404"/>
      <c r="F238" s="404"/>
      <c r="G238" s="404"/>
    </row>
    <row r="239" spans="1:7" ht="15" customHeight="1">
      <c r="A239" s="404"/>
      <c r="B239" s="404"/>
      <c r="C239" s="404"/>
      <c r="D239" s="404"/>
      <c r="E239" s="404"/>
      <c r="F239" s="404"/>
      <c r="G239" s="404"/>
    </row>
    <row r="240" spans="1:7" ht="24" customHeight="1">
      <c r="A240" s="404"/>
      <c r="B240" s="404"/>
      <c r="C240" s="404"/>
      <c r="D240" s="404"/>
      <c r="E240" s="404"/>
      <c r="F240" s="404"/>
      <c r="G240" s="404"/>
    </row>
    <row r="241" spans="1:7" ht="13.5" customHeight="1">
      <c r="A241" s="404"/>
      <c r="B241" s="404"/>
      <c r="C241" s="404"/>
      <c r="D241" s="404"/>
      <c r="E241" s="404"/>
      <c r="F241" s="404"/>
      <c r="G241" s="404"/>
    </row>
    <row r="242" spans="1:7" ht="13.5" customHeight="1">
      <c r="A242" s="404"/>
      <c r="B242" s="404"/>
      <c r="C242" s="404"/>
      <c r="D242" s="404"/>
      <c r="E242" s="404"/>
      <c r="F242" s="404"/>
      <c r="G242" s="404"/>
    </row>
    <row r="243" spans="1:7" ht="13.5" customHeight="1">
      <c r="A243" s="404"/>
      <c r="B243" s="404"/>
      <c r="C243" s="404"/>
      <c r="D243" s="404"/>
      <c r="E243" s="404"/>
      <c r="F243" s="404"/>
      <c r="G243" s="404"/>
    </row>
    <row r="244" spans="1:7" ht="13.5" customHeight="1">
      <c r="A244" s="404"/>
      <c r="B244" s="404"/>
      <c r="C244" s="404"/>
      <c r="D244" s="404"/>
      <c r="E244" s="404"/>
      <c r="F244" s="404"/>
      <c r="G244" s="404"/>
    </row>
    <row r="245" spans="1:7" ht="13.5" customHeight="1">
      <c r="A245" s="404"/>
      <c r="B245" s="404"/>
      <c r="C245" s="404"/>
      <c r="D245" s="404"/>
      <c r="E245" s="404"/>
      <c r="F245" s="404"/>
      <c r="G245" s="404"/>
    </row>
    <row r="246" spans="1:7" ht="13.5" customHeight="1">
      <c r="A246" s="404"/>
      <c r="B246" s="404"/>
      <c r="C246" s="404"/>
      <c r="D246" s="404"/>
      <c r="E246" s="404"/>
      <c r="F246" s="404"/>
      <c r="G246" s="404"/>
    </row>
    <row r="247" spans="1:7" ht="36" customHeight="1">
      <c r="A247" s="404"/>
      <c r="B247" s="404"/>
      <c r="C247" s="404"/>
      <c r="D247" s="404"/>
      <c r="E247" s="404"/>
      <c r="F247" s="404"/>
      <c r="G247" s="404"/>
    </row>
    <row r="248" spans="1:7" ht="45.75" customHeight="1">
      <c r="A248" s="404"/>
      <c r="B248" s="404"/>
      <c r="C248" s="404"/>
      <c r="D248" s="404"/>
      <c r="E248" s="404"/>
      <c r="F248" s="404"/>
      <c r="G248" s="404"/>
    </row>
    <row r="249" spans="1:7" ht="44.25" customHeight="1">
      <c r="A249" s="450"/>
      <c r="B249" s="404"/>
      <c r="C249" s="404"/>
      <c r="D249" s="404"/>
      <c r="E249" s="404"/>
      <c r="F249" s="404"/>
      <c r="G249" s="404"/>
    </row>
    <row r="250" spans="1:7" ht="24" customHeight="1">
      <c r="A250" s="450"/>
      <c r="B250" s="404"/>
      <c r="C250" s="404"/>
      <c r="D250" s="404"/>
      <c r="E250" s="404"/>
      <c r="F250" s="404"/>
      <c r="G250" s="404"/>
    </row>
    <row r="251" spans="1:7" ht="28.5" customHeight="1">
      <c r="A251" s="450"/>
      <c r="B251" s="404"/>
      <c r="C251" s="404"/>
      <c r="D251" s="404"/>
      <c r="E251" s="404"/>
      <c r="F251" s="404"/>
      <c r="G251" s="404"/>
    </row>
    <row r="252" spans="1:7" ht="55.5" customHeight="1">
      <c r="A252" s="450"/>
      <c r="B252" s="404"/>
      <c r="C252" s="404"/>
      <c r="D252" s="404"/>
      <c r="E252" s="404"/>
      <c r="F252" s="404"/>
      <c r="G252" s="404"/>
    </row>
    <row r="253" spans="1:7" ht="13.5" customHeight="1">
      <c r="A253" s="404"/>
      <c r="B253" s="450"/>
      <c r="C253" s="450"/>
      <c r="D253" s="450"/>
      <c r="E253" s="450"/>
      <c r="F253" s="450"/>
      <c r="G253" s="450"/>
    </row>
    <row r="254" spans="1:7" ht="12.75" customHeight="1">
      <c r="A254" s="451"/>
      <c r="B254" s="451"/>
      <c r="C254" s="451"/>
      <c r="D254" s="451"/>
      <c r="E254" s="451"/>
      <c r="F254" s="451"/>
      <c r="G254" s="451"/>
    </row>
    <row r="255" spans="1:7" ht="12" customHeight="1">
      <c r="A255" s="451"/>
      <c r="B255" s="451"/>
      <c r="C255" s="451"/>
      <c r="D255" s="451"/>
      <c r="E255" s="451"/>
      <c r="F255" s="451"/>
      <c r="G255" s="451"/>
    </row>
    <row r="256" spans="1:7" ht="13.5" customHeight="1">
      <c r="A256" s="451"/>
      <c r="B256" s="451"/>
      <c r="C256" s="451"/>
      <c r="D256" s="451"/>
      <c r="E256" s="451"/>
      <c r="F256" s="451"/>
      <c r="G256" s="451"/>
    </row>
    <row r="257" spans="1:7" ht="33.75" customHeight="1">
      <c r="A257" s="452"/>
      <c r="B257" s="451"/>
      <c r="C257" s="451"/>
      <c r="D257" s="451"/>
      <c r="E257" s="451"/>
      <c r="F257" s="451"/>
      <c r="G257" s="451"/>
    </row>
    <row r="258" spans="1:7" ht="24.75" customHeight="1">
      <c r="A258" s="404"/>
      <c r="B258" s="404"/>
      <c r="C258" s="404"/>
      <c r="D258" s="404"/>
      <c r="E258" s="404"/>
      <c r="F258" s="404"/>
      <c r="G258" s="404"/>
    </row>
    <row r="259" spans="1:7" ht="33.75" customHeight="1">
      <c r="A259" s="452"/>
      <c r="B259" s="451"/>
      <c r="C259" s="451"/>
      <c r="D259" s="451"/>
      <c r="E259" s="451"/>
      <c r="F259" s="451"/>
      <c r="G259" s="451"/>
    </row>
    <row r="260" spans="1:7" ht="11.25">
      <c r="A260" s="451"/>
      <c r="B260" s="451"/>
      <c r="C260" s="451"/>
      <c r="D260" s="451"/>
      <c r="E260" s="451"/>
      <c r="F260" s="451"/>
      <c r="G260" s="451"/>
    </row>
  </sheetData>
  <mergeCells count="139">
    <mergeCell ref="A138:H138"/>
    <mergeCell ref="A137:H137"/>
    <mergeCell ref="E7:F7"/>
    <mergeCell ref="G7:H7"/>
    <mergeCell ref="A125:G125"/>
    <mergeCell ref="A129:H129"/>
    <mergeCell ref="A135:H135"/>
    <mergeCell ref="A136:H136"/>
    <mergeCell ref="A259:G259"/>
    <mergeCell ref="A260:G260"/>
    <mergeCell ref="A255:G255"/>
    <mergeCell ref="A256:G256"/>
    <mergeCell ref="A257:G257"/>
    <mergeCell ref="A250:G250"/>
    <mergeCell ref="A258:G258"/>
    <mergeCell ref="A251:G251"/>
    <mergeCell ref="A252:G252"/>
    <mergeCell ref="A253:G253"/>
    <mergeCell ref="A254:G254"/>
    <mergeCell ref="A246:G246"/>
    <mergeCell ref="A247:G247"/>
    <mergeCell ref="A248:G248"/>
    <mergeCell ref="A249:G249"/>
    <mergeCell ref="A242:G242"/>
    <mergeCell ref="A243:G243"/>
    <mergeCell ref="A244:G244"/>
    <mergeCell ref="A245:G245"/>
    <mergeCell ref="A238:G238"/>
    <mergeCell ref="A239:G239"/>
    <mergeCell ref="A240:G240"/>
    <mergeCell ref="A241:G241"/>
    <mergeCell ref="A234:G234"/>
    <mergeCell ref="A235:G235"/>
    <mergeCell ref="A236:G236"/>
    <mergeCell ref="A237:G237"/>
    <mergeCell ref="A230:G230"/>
    <mergeCell ref="A231:G231"/>
    <mergeCell ref="A232:G232"/>
    <mergeCell ref="A233:G233"/>
    <mergeCell ref="A226:G226"/>
    <mergeCell ref="A227:G227"/>
    <mergeCell ref="A228:G228"/>
    <mergeCell ref="A229:G229"/>
    <mergeCell ref="A222:G222"/>
    <mergeCell ref="A223:G223"/>
    <mergeCell ref="A224:G224"/>
    <mergeCell ref="A225:G225"/>
    <mergeCell ref="A218:G218"/>
    <mergeCell ref="A219:G219"/>
    <mergeCell ref="A220:G220"/>
    <mergeCell ref="A221:G221"/>
    <mergeCell ref="A214:G214"/>
    <mergeCell ref="A215:G215"/>
    <mergeCell ref="A216:G216"/>
    <mergeCell ref="A217:G217"/>
    <mergeCell ref="A210:G210"/>
    <mergeCell ref="A211:G211"/>
    <mergeCell ref="A212:G212"/>
    <mergeCell ref="A213:G213"/>
    <mergeCell ref="A206:G206"/>
    <mergeCell ref="A207:G207"/>
    <mergeCell ref="A208:G208"/>
    <mergeCell ref="A209:G209"/>
    <mergeCell ref="A202:G202"/>
    <mergeCell ref="A203:G203"/>
    <mergeCell ref="A204:G204"/>
    <mergeCell ref="A205:G205"/>
    <mergeCell ref="A198:G198"/>
    <mergeCell ref="A199:G199"/>
    <mergeCell ref="A200:G200"/>
    <mergeCell ref="A201:G201"/>
    <mergeCell ref="A194:G194"/>
    <mergeCell ref="A195:G195"/>
    <mergeCell ref="A196:G196"/>
    <mergeCell ref="A197:G197"/>
    <mergeCell ref="A190:G190"/>
    <mergeCell ref="A191:G191"/>
    <mergeCell ref="A192:G192"/>
    <mergeCell ref="A193:G193"/>
    <mergeCell ref="A186:G186"/>
    <mergeCell ref="A187:G187"/>
    <mergeCell ref="A188:G188"/>
    <mergeCell ref="A189:G189"/>
    <mergeCell ref="A184:H184"/>
    <mergeCell ref="A185:H185"/>
    <mergeCell ref="A180:H180"/>
    <mergeCell ref="A183:H183"/>
    <mergeCell ref="A182:H182"/>
    <mergeCell ref="A181:H181"/>
    <mergeCell ref="A6:H6"/>
    <mergeCell ref="A179:H179"/>
    <mergeCell ref="A130:H130"/>
    <mergeCell ref="A133:H133"/>
    <mergeCell ref="A134:H134"/>
    <mergeCell ref="A126:H126"/>
    <mergeCell ref="A127:H127"/>
    <mergeCell ref="A131:H131"/>
    <mergeCell ref="A132:H132"/>
    <mergeCell ref="A128:H128"/>
    <mergeCell ref="A140:H140"/>
    <mergeCell ref="A139:H139"/>
    <mergeCell ref="A141:H141"/>
    <mergeCell ref="A143:H143"/>
    <mergeCell ref="A151:H151"/>
    <mergeCell ref="A146:H146"/>
    <mergeCell ref="A142:H142"/>
    <mergeCell ref="A148:H148"/>
    <mergeCell ref="A144:H144"/>
    <mergeCell ref="A145:H145"/>
    <mergeCell ref="A149:H149"/>
    <mergeCell ref="A150:H150"/>
    <mergeCell ref="A178:H178"/>
    <mergeCell ref="A147:H147"/>
    <mergeCell ref="A175:H175"/>
    <mergeCell ref="A177:H177"/>
    <mergeCell ref="A174:H174"/>
    <mergeCell ref="A176:H176"/>
    <mergeCell ref="A158:H158"/>
    <mergeCell ref="A152:H152"/>
    <mergeCell ref="A157:H157"/>
    <mergeCell ref="A163:H163"/>
    <mergeCell ref="A164:H164"/>
    <mergeCell ref="A165:H165"/>
    <mergeCell ref="A153:H153"/>
    <mergeCell ref="A159:H159"/>
    <mergeCell ref="A161:H161"/>
    <mergeCell ref="A154:H154"/>
    <mergeCell ref="A155:H155"/>
    <mergeCell ref="A156:H156"/>
    <mergeCell ref="A162:H162"/>
    <mergeCell ref="A160:H160"/>
    <mergeCell ref="A166:H166"/>
    <mergeCell ref="A167:H167"/>
    <mergeCell ref="A168:H168"/>
    <mergeCell ref="A169:H169"/>
    <mergeCell ref="A170:H170"/>
    <mergeCell ref="A171:H171"/>
    <mergeCell ref="A172:H172"/>
    <mergeCell ref="A173:H173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51">
      <selection activeCell="H63" sqref="H63"/>
    </sheetView>
  </sheetViews>
  <sheetFormatPr defaultColWidth="9.00390625" defaultRowHeight="12.75"/>
  <cols>
    <col min="1" max="1" width="3.625" style="370" customWidth="1"/>
    <col min="2" max="2" width="4.125" style="370" customWidth="1"/>
    <col min="3" max="3" width="5.00390625" style="370" customWidth="1"/>
    <col min="4" max="4" width="23.625" style="372" customWidth="1"/>
    <col min="5" max="5" width="13.125" style="370" customWidth="1"/>
    <col min="6" max="6" width="5.75390625" style="370" customWidth="1"/>
    <col min="7" max="7" width="8.875" style="370" customWidth="1"/>
    <col min="8" max="8" width="8.125" style="370" customWidth="1"/>
    <col min="9" max="9" width="7.875" style="370" customWidth="1"/>
    <col min="10" max="10" width="8.00390625" style="370" customWidth="1"/>
    <col min="11" max="11" width="6.75390625" style="370" customWidth="1"/>
    <col min="12" max="12" width="7.875" style="373" customWidth="1"/>
    <col min="13" max="13" width="7.375" style="370" customWidth="1"/>
    <col min="14" max="14" width="6.75390625" style="370" customWidth="1"/>
    <col min="15" max="15" width="8.125" style="370" customWidth="1"/>
    <col min="16" max="16" width="6.25390625" style="370" customWidth="1"/>
    <col min="17" max="16384" width="9.125" style="370" customWidth="1"/>
  </cols>
  <sheetData>
    <row r="1" spans="1:16" ht="10.5">
      <c r="A1" s="183"/>
      <c r="B1" s="184"/>
      <c r="C1" s="183"/>
      <c r="D1" s="358"/>
      <c r="E1" s="185"/>
      <c r="F1" s="183"/>
      <c r="G1" s="186"/>
      <c r="H1" s="187"/>
      <c r="I1" s="186"/>
      <c r="J1" s="475" t="s">
        <v>404</v>
      </c>
      <c r="K1" s="475"/>
      <c r="L1" s="475"/>
      <c r="M1" s="475"/>
      <c r="N1" s="475"/>
      <c r="O1" s="475"/>
      <c r="P1" s="188"/>
    </row>
    <row r="2" spans="1:16" ht="10.5">
      <c r="A2" s="183" t="s">
        <v>114</v>
      </c>
      <c r="B2" s="184"/>
      <c r="C2" s="183"/>
      <c r="D2" s="358"/>
      <c r="E2" s="482"/>
      <c r="F2" s="482"/>
      <c r="G2" s="482"/>
      <c r="H2" s="482"/>
      <c r="I2" s="482"/>
      <c r="J2" s="476" t="s">
        <v>435</v>
      </c>
      <c r="K2" s="476"/>
      <c r="L2" s="476"/>
      <c r="M2" s="476"/>
      <c r="N2" s="476"/>
      <c r="O2" s="476"/>
      <c r="P2" s="188"/>
    </row>
    <row r="3" spans="1:16" ht="10.5">
      <c r="A3" s="183" t="s">
        <v>115</v>
      </c>
      <c r="B3" s="184"/>
      <c r="C3" s="183"/>
      <c r="D3" s="358"/>
      <c r="E3" s="482"/>
      <c r="F3" s="482"/>
      <c r="G3" s="482"/>
      <c r="H3" s="482"/>
      <c r="I3" s="482"/>
      <c r="J3" s="477" t="s">
        <v>9</v>
      </c>
      <c r="K3" s="477"/>
      <c r="L3" s="477"/>
      <c r="M3" s="477"/>
      <c r="N3" s="477"/>
      <c r="O3" s="477"/>
      <c r="P3" s="188"/>
    </row>
    <row r="4" spans="1:16" ht="10.5">
      <c r="A4" s="183" t="s">
        <v>116</v>
      </c>
      <c r="B4" s="184"/>
      <c r="C4" s="183"/>
      <c r="D4" s="358"/>
      <c r="E4" s="482"/>
      <c r="F4" s="482"/>
      <c r="G4" s="482"/>
      <c r="H4" s="482"/>
      <c r="I4" s="482"/>
      <c r="J4" s="477" t="s">
        <v>434</v>
      </c>
      <c r="K4" s="477"/>
      <c r="L4" s="477"/>
      <c r="M4" s="477"/>
      <c r="N4" s="477"/>
      <c r="O4" s="477"/>
      <c r="P4" s="188"/>
    </row>
    <row r="5" spans="1:16" ht="11.25" thickBot="1">
      <c r="A5" s="488" t="s">
        <v>117</v>
      </c>
      <c r="B5" s="488"/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188"/>
    </row>
    <row r="6" spans="1:16" ht="10.5" thickTop="1">
      <c r="A6" s="489" t="s">
        <v>83</v>
      </c>
      <c r="B6" s="467" t="s">
        <v>11</v>
      </c>
      <c r="C6" s="467" t="s">
        <v>12</v>
      </c>
      <c r="D6" s="490" t="s">
        <v>118</v>
      </c>
      <c r="E6" s="492" t="s">
        <v>119</v>
      </c>
      <c r="F6" s="467" t="s">
        <v>120</v>
      </c>
      <c r="G6" s="483" t="s">
        <v>121</v>
      </c>
      <c r="H6" s="484" t="s">
        <v>122</v>
      </c>
      <c r="I6" s="478" t="s">
        <v>123</v>
      </c>
      <c r="J6" s="478"/>
      <c r="K6" s="478"/>
      <c r="L6" s="478"/>
      <c r="M6" s="478"/>
      <c r="N6" s="478"/>
      <c r="O6" s="478"/>
      <c r="P6" s="479"/>
    </row>
    <row r="7" spans="1:16" ht="10.5" thickBot="1">
      <c r="A7" s="469"/>
      <c r="B7" s="468"/>
      <c r="C7" s="468"/>
      <c r="D7" s="491"/>
      <c r="E7" s="493"/>
      <c r="F7" s="468"/>
      <c r="G7" s="465"/>
      <c r="H7" s="466"/>
      <c r="I7" s="480"/>
      <c r="J7" s="480"/>
      <c r="K7" s="480"/>
      <c r="L7" s="480"/>
      <c r="M7" s="480"/>
      <c r="N7" s="480"/>
      <c r="O7" s="480"/>
      <c r="P7" s="481"/>
    </row>
    <row r="8" spans="1:16" ht="11.25" thickTop="1">
      <c r="A8" s="469"/>
      <c r="B8" s="468"/>
      <c r="C8" s="468"/>
      <c r="D8" s="491"/>
      <c r="E8" s="493"/>
      <c r="F8" s="468"/>
      <c r="G8" s="465"/>
      <c r="H8" s="466"/>
      <c r="I8" s="485">
        <v>2004</v>
      </c>
      <c r="J8" s="486"/>
      <c r="K8" s="487"/>
      <c r="L8" s="494">
        <v>2005</v>
      </c>
      <c r="M8" s="494"/>
      <c r="N8" s="494"/>
      <c r="O8" s="494"/>
      <c r="P8" s="194">
        <v>2006</v>
      </c>
    </row>
    <row r="9" spans="1:16" ht="10.5">
      <c r="A9" s="469"/>
      <c r="B9" s="468"/>
      <c r="C9" s="468"/>
      <c r="D9" s="491"/>
      <c r="E9" s="493"/>
      <c r="F9" s="468"/>
      <c r="G9" s="465"/>
      <c r="H9" s="466"/>
      <c r="I9" s="465" t="s">
        <v>124</v>
      </c>
      <c r="J9" s="466" t="s">
        <v>125</v>
      </c>
      <c r="K9" s="466" t="s">
        <v>272</v>
      </c>
      <c r="L9" s="472" t="s">
        <v>126</v>
      </c>
      <c r="M9" s="473"/>
      <c r="N9" s="473"/>
      <c r="O9" s="474"/>
      <c r="P9" s="195"/>
    </row>
    <row r="10" spans="1:16" ht="22.5" customHeight="1">
      <c r="A10" s="469"/>
      <c r="B10" s="468"/>
      <c r="C10" s="468"/>
      <c r="D10" s="491"/>
      <c r="E10" s="493"/>
      <c r="F10" s="468"/>
      <c r="G10" s="465"/>
      <c r="H10" s="466"/>
      <c r="I10" s="465"/>
      <c r="J10" s="466"/>
      <c r="K10" s="466"/>
      <c r="L10" s="365" t="s">
        <v>273</v>
      </c>
      <c r="M10" s="193" t="s">
        <v>274</v>
      </c>
      <c r="N10" s="193" t="s">
        <v>275</v>
      </c>
      <c r="O10" s="193" t="s">
        <v>276</v>
      </c>
      <c r="P10" s="195"/>
    </row>
    <row r="11" spans="1:16" ht="12" customHeight="1">
      <c r="A11" s="189"/>
      <c r="B11" s="357">
        <v>600</v>
      </c>
      <c r="C11" s="143"/>
      <c r="D11" s="359" t="s">
        <v>33</v>
      </c>
      <c r="E11" s="191"/>
      <c r="F11" s="190"/>
      <c r="G11" s="355">
        <f aca="true" t="shared" si="0" ref="G11:P11">SUM(G12:G27)</f>
        <v>6108366</v>
      </c>
      <c r="H11" s="355">
        <f t="shared" si="0"/>
        <v>0</v>
      </c>
      <c r="I11" s="355">
        <f t="shared" si="0"/>
        <v>2845889</v>
      </c>
      <c r="J11" s="355">
        <f t="shared" si="0"/>
        <v>669580</v>
      </c>
      <c r="K11" s="355">
        <f t="shared" si="0"/>
        <v>333000</v>
      </c>
      <c r="L11" s="355">
        <f t="shared" si="0"/>
        <v>169493</v>
      </c>
      <c r="M11" s="355">
        <f t="shared" si="0"/>
        <v>169492</v>
      </c>
      <c r="N11" s="355">
        <f t="shared" si="0"/>
        <v>225990</v>
      </c>
      <c r="O11" s="355">
        <f t="shared" si="0"/>
        <v>1694922</v>
      </c>
      <c r="P11" s="380">
        <f t="shared" si="0"/>
        <v>0</v>
      </c>
    </row>
    <row r="12" spans="1:16" ht="23.25" customHeight="1">
      <c r="A12" s="189">
        <v>1</v>
      </c>
      <c r="B12" s="143"/>
      <c r="C12" s="143">
        <v>60014</v>
      </c>
      <c r="D12" s="196" t="s">
        <v>127</v>
      </c>
      <c r="E12" s="190" t="s">
        <v>128</v>
      </c>
      <c r="F12" s="190">
        <v>2004</v>
      </c>
      <c r="G12" s="192">
        <f>SUM(I12:P12)</f>
        <v>315853</v>
      </c>
      <c r="H12" s="197"/>
      <c r="I12" s="198">
        <v>315853</v>
      </c>
      <c r="J12" s="199"/>
      <c r="K12" s="199"/>
      <c r="L12" s="366"/>
      <c r="M12" s="199"/>
      <c r="N12" s="199"/>
      <c r="O12" s="199"/>
      <c r="P12" s="195"/>
    </row>
    <row r="13" spans="1:16" ht="21" customHeight="1">
      <c r="A13" s="84">
        <v>2</v>
      </c>
      <c r="B13" s="144"/>
      <c r="C13" s="144"/>
      <c r="D13" s="200" t="s">
        <v>129</v>
      </c>
      <c r="E13" s="190" t="s">
        <v>128</v>
      </c>
      <c r="F13" s="143">
        <v>2004</v>
      </c>
      <c r="G13" s="192">
        <f>SUM(I13:J13)</f>
        <v>648367</v>
      </c>
      <c r="H13" s="201"/>
      <c r="I13" s="198">
        <v>648367</v>
      </c>
      <c r="J13" s="199"/>
      <c r="K13" s="199"/>
      <c r="L13" s="366"/>
      <c r="M13" s="199"/>
      <c r="N13" s="199"/>
      <c r="O13" s="199"/>
      <c r="P13" s="195"/>
    </row>
    <row r="14" spans="1:16" ht="42" customHeight="1">
      <c r="A14" s="84">
        <v>3</v>
      </c>
      <c r="B14" s="144"/>
      <c r="C14" s="144"/>
      <c r="D14" s="200" t="s">
        <v>130</v>
      </c>
      <c r="E14" s="190" t="s">
        <v>128</v>
      </c>
      <c r="F14" s="143">
        <v>2004</v>
      </c>
      <c r="G14" s="192">
        <f>SUM(I14:K14)</f>
        <v>641070</v>
      </c>
      <c r="H14" s="201"/>
      <c r="I14" s="198">
        <v>361783</v>
      </c>
      <c r="J14" s="198">
        <v>279287</v>
      </c>
      <c r="K14" s="198"/>
      <c r="L14" s="366"/>
      <c r="M14" s="199"/>
      <c r="N14" s="199"/>
      <c r="O14" s="199"/>
      <c r="P14" s="195"/>
    </row>
    <row r="15" spans="1:16" ht="42" customHeight="1">
      <c r="A15" s="84">
        <v>4</v>
      </c>
      <c r="B15" s="144"/>
      <c r="C15" s="144"/>
      <c r="D15" s="200" t="s">
        <v>131</v>
      </c>
      <c r="E15" s="190" t="s">
        <v>128</v>
      </c>
      <c r="F15" s="143">
        <v>2004</v>
      </c>
      <c r="G15" s="192">
        <f>SUM(I15:K15)</f>
        <v>787556</v>
      </c>
      <c r="H15" s="201"/>
      <c r="I15" s="198">
        <v>444763</v>
      </c>
      <c r="J15" s="198">
        <v>342793</v>
      </c>
      <c r="K15" s="198"/>
      <c r="L15" s="366"/>
      <c r="M15" s="199"/>
      <c r="N15" s="199"/>
      <c r="O15" s="199"/>
      <c r="P15" s="195"/>
    </row>
    <row r="16" spans="1:16" ht="21.75" customHeight="1">
      <c r="A16" s="84">
        <v>5</v>
      </c>
      <c r="B16" s="144"/>
      <c r="C16" s="144"/>
      <c r="D16" s="200" t="s">
        <v>132</v>
      </c>
      <c r="E16" s="190" t="s">
        <v>128</v>
      </c>
      <c r="F16" s="143">
        <v>2004</v>
      </c>
      <c r="G16" s="192">
        <f>I16+J16</f>
        <v>112295</v>
      </c>
      <c r="H16" s="201"/>
      <c r="I16" s="198">
        <v>112295</v>
      </c>
      <c r="J16" s="198"/>
      <c r="K16" s="198"/>
      <c r="L16" s="366"/>
      <c r="M16" s="199"/>
      <c r="N16" s="199"/>
      <c r="O16" s="199"/>
      <c r="P16" s="195"/>
    </row>
    <row r="17" spans="1:16" ht="20.25" customHeight="1">
      <c r="A17" s="84">
        <v>6</v>
      </c>
      <c r="B17" s="144"/>
      <c r="C17" s="144"/>
      <c r="D17" s="200" t="s">
        <v>133</v>
      </c>
      <c r="E17" s="190" t="s">
        <v>128</v>
      </c>
      <c r="F17" s="143">
        <v>2004</v>
      </c>
      <c r="G17" s="192">
        <f>I17+J17</f>
        <v>264612</v>
      </c>
      <c r="H17" s="201"/>
      <c r="I17" s="198">
        <v>264612</v>
      </c>
      <c r="J17" s="198"/>
      <c r="K17" s="198"/>
      <c r="L17" s="366"/>
      <c r="M17" s="199"/>
      <c r="N17" s="199"/>
      <c r="O17" s="199"/>
      <c r="P17" s="195"/>
    </row>
    <row r="18" spans="1:16" ht="21" customHeight="1">
      <c r="A18" s="84">
        <v>7</v>
      </c>
      <c r="B18" s="144"/>
      <c r="C18" s="144"/>
      <c r="D18" s="200" t="s">
        <v>134</v>
      </c>
      <c r="E18" s="190" t="s">
        <v>128</v>
      </c>
      <c r="F18" s="143">
        <v>2004</v>
      </c>
      <c r="G18" s="192">
        <f>SUM(I18:K18)</f>
        <v>254658</v>
      </c>
      <c r="H18" s="201"/>
      <c r="I18" s="198">
        <v>104658</v>
      </c>
      <c r="J18" s="198"/>
      <c r="K18" s="198">
        <v>150000</v>
      </c>
      <c r="L18" s="366"/>
      <c r="M18" s="199"/>
      <c r="N18" s="199"/>
      <c r="O18" s="199"/>
      <c r="P18" s="195"/>
    </row>
    <row r="19" spans="1:16" ht="20.25" customHeight="1">
      <c r="A19" s="84">
        <v>8</v>
      </c>
      <c r="B19" s="144"/>
      <c r="C19" s="144"/>
      <c r="D19" s="200" t="s">
        <v>135</v>
      </c>
      <c r="E19" s="190" t="s">
        <v>128</v>
      </c>
      <c r="F19" s="143">
        <v>2004</v>
      </c>
      <c r="G19" s="192">
        <f>I19+J19</f>
        <v>155769</v>
      </c>
      <c r="H19" s="201"/>
      <c r="I19" s="198">
        <v>155769</v>
      </c>
      <c r="J19" s="198"/>
      <c r="K19" s="198"/>
      <c r="L19" s="366"/>
      <c r="M19" s="199"/>
      <c r="N19" s="199"/>
      <c r="O19" s="199"/>
      <c r="P19" s="195"/>
    </row>
    <row r="20" spans="1:16" ht="21.75" customHeight="1">
      <c r="A20" s="84">
        <v>9</v>
      </c>
      <c r="B20" s="144"/>
      <c r="C20" s="144"/>
      <c r="D20" s="200" t="s">
        <v>313</v>
      </c>
      <c r="E20" s="190" t="s">
        <v>128</v>
      </c>
      <c r="F20" s="143">
        <v>2004</v>
      </c>
      <c r="G20" s="192">
        <f>SUM(I20:K20)</f>
        <v>136640</v>
      </c>
      <c r="H20" s="201"/>
      <c r="I20" s="202">
        <v>89140</v>
      </c>
      <c r="J20" s="202">
        <v>47500</v>
      </c>
      <c r="K20" s="202"/>
      <c r="L20" s="367"/>
      <c r="M20" s="203"/>
      <c r="N20" s="203"/>
      <c r="O20" s="203"/>
      <c r="P20" s="204"/>
    </row>
    <row r="21" spans="1:16" ht="41.25" customHeight="1">
      <c r="A21" s="84">
        <v>10</v>
      </c>
      <c r="B21" s="144"/>
      <c r="C21" s="144"/>
      <c r="D21" s="200" t="s">
        <v>277</v>
      </c>
      <c r="E21" s="190" t="s">
        <v>128</v>
      </c>
      <c r="F21" s="143">
        <v>2004</v>
      </c>
      <c r="G21" s="192">
        <f>SUM(I21:K21)</f>
        <v>466149</v>
      </c>
      <c r="H21" s="201"/>
      <c r="I21" s="202">
        <v>283149</v>
      </c>
      <c r="J21" s="202"/>
      <c r="K21" s="202">
        <v>183000</v>
      </c>
      <c r="L21" s="367"/>
      <c r="M21" s="203"/>
      <c r="N21" s="203"/>
      <c r="O21" s="203"/>
      <c r="P21" s="204"/>
    </row>
    <row r="22" spans="1:16" ht="24.75" customHeight="1">
      <c r="A22" s="84">
        <v>11</v>
      </c>
      <c r="B22" s="144"/>
      <c r="C22" s="144"/>
      <c r="D22" s="200" t="s">
        <v>206</v>
      </c>
      <c r="E22" s="190" t="s">
        <v>128</v>
      </c>
      <c r="F22" s="143">
        <v>2005</v>
      </c>
      <c r="G22" s="192">
        <v>2259897</v>
      </c>
      <c r="H22" s="201"/>
      <c r="I22" s="202"/>
      <c r="J22" s="202"/>
      <c r="K22" s="202"/>
      <c r="L22" s="367">
        <v>169493</v>
      </c>
      <c r="M22" s="202">
        <v>169492</v>
      </c>
      <c r="N22" s="202">
        <v>225990</v>
      </c>
      <c r="O22" s="202">
        <v>1694922</v>
      </c>
      <c r="P22" s="220"/>
    </row>
    <row r="23" spans="1:16" ht="15.75" customHeight="1">
      <c r="A23" s="84">
        <v>12</v>
      </c>
      <c r="B23" s="144"/>
      <c r="C23" s="144"/>
      <c r="D23" s="200" t="s">
        <v>136</v>
      </c>
      <c r="E23" s="191" t="s">
        <v>137</v>
      </c>
      <c r="F23" s="143">
        <v>2004</v>
      </c>
      <c r="G23" s="192">
        <f aca="true" t="shared" si="1" ref="G23:G29">SUM(I23:P23)</f>
        <v>15000</v>
      </c>
      <c r="H23" s="201"/>
      <c r="I23" s="202">
        <v>15000</v>
      </c>
      <c r="J23" s="203"/>
      <c r="K23" s="203"/>
      <c r="L23" s="367"/>
      <c r="M23" s="203"/>
      <c r="N23" s="203"/>
      <c r="O23" s="203"/>
      <c r="P23" s="204"/>
    </row>
    <row r="24" spans="1:16" ht="12.75" customHeight="1">
      <c r="A24" s="189">
        <v>13</v>
      </c>
      <c r="B24" s="205"/>
      <c r="C24" s="205"/>
      <c r="D24" s="196" t="s">
        <v>136</v>
      </c>
      <c r="E24" s="191" t="s">
        <v>138</v>
      </c>
      <c r="F24" s="190">
        <v>2004</v>
      </c>
      <c r="G24" s="192">
        <f t="shared" si="1"/>
        <v>13000</v>
      </c>
      <c r="H24" s="197"/>
      <c r="I24" s="198">
        <v>13000</v>
      </c>
      <c r="J24" s="199"/>
      <c r="K24" s="199"/>
      <c r="L24" s="366"/>
      <c r="M24" s="199"/>
      <c r="N24" s="199"/>
      <c r="O24" s="199"/>
      <c r="P24" s="195"/>
    </row>
    <row r="25" spans="1:16" ht="10.5">
      <c r="A25" s="189">
        <v>14</v>
      </c>
      <c r="B25" s="143"/>
      <c r="C25" s="143"/>
      <c r="D25" s="196" t="s">
        <v>136</v>
      </c>
      <c r="E25" s="191" t="s">
        <v>139</v>
      </c>
      <c r="F25" s="190">
        <v>2004</v>
      </c>
      <c r="G25" s="192">
        <f t="shared" si="1"/>
        <v>20000</v>
      </c>
      <c r="H25" s="197"/>
      <c r="I25" s="198">
        <v>20000</v>
      </c>
      <c r="J25" s="199"/>
      <c r="K25" s="199"/>
      <c r="L25" s="366"/>
      <c r="M25" s="199"/>
      <c r="N25" s="199"/>
      <c r="O25" s="199"/>
      <c r="P25" s="195"/>
    </row>
    <row r="26" spans="1:16" ht="12" customHeight="1">
      <c r="A26" s="84">
        <v>15</v>
      </c>
      <c r="B26" s="144"/>
      <c r="C26" s="144"/>
      <c r="D26" s="200" t="s">
        <v>136</v>
      </c>
      <c r="E26" s="191" t="s">
        <v>140</v>
      </c>
      <c r="F26" s="143">
        <v>2004</v>
      </c>
      <c r="G26" s="192">
        <f t="shared" si="1"/>
        <v>10000</v>
      </c>
      <c r="H26" s="201"/>
      <c r="I26" s="202">
        <v>10000</v>
      </c>
      <c r="J26" s="203"/>
      <c r="K26" s="203"/>
      <c r="L26" s="367"/>
      <c r="M26" s="203"/>
      <c r="N26" s="203"/>
      <c r="O26" s="203"/>
      <c r="P26" s="204"/>
    </row>
    <row r="27" spans="1:16" ht="13.5" customHeight="1">
      <c r="A27" s="189">
        <v>16</v>
      </c>
      <c r="B27" s="205"/>
      <c r="C27" s="205"/>
      <c r="D27" s="196" t="s">
        <v>136</v>
      </c>
      <c r="E27" s="191" t="s">
        <v>141</v>
      </c>
      <c r="F27" s="190">
        <v>2004</v>
      </c>
      <c r="G27" s="192">
        <f t="shared" si="1"/>
        <v>7500</v>
      </c>
      <c r="H27" s="197"/>
      <c r="I27" s="198">
        <v>7500</v>
      </c>
      <c r="J27" s="199"/>
      <c r="K27" s="199"/>
      <c r="L27" s="366"/>
      <c r="M27" s="199"/>
      <c r="N27" s="199"/>
      <c r="O27" s="199"/>
      <c r="P27" s="195"/>
    </row>
    <row r="28" spans="1:16" ht="12" customHeight="1">
      <c r="A28" s="84"/>
      <c r="B28" s="357">
        <v>750</v>
      </c>
      <c r="C28" s="360"/>
      <c r="D28" s="361" t="s">
        <v>237</v>
      </c>
      <c r="E28" s="362"/>
      <c r="F28" s="357"/>
      <c r="G28" s="363">
        <f>SUM(G29:G30)</f>
        <v>146104</v>
      </c>
      <c r="H28" s="363">
        <f aca="true" t="shared" si="2" ref="H28:M28">SUM(H29:H30)</f>
        <v>0</v>
      </c>
      <c r="I28" s="363">
        <f t="shared" si="2"/>
        <v>146104</v>
      </c>
      <c r="J28" s="206">
        <f t="shared" si="2"/>
        <v>0</v>
      </c>
      <c r="K28" s="206">
        <f t="shared" si="2"/>
        <v>0</v>
      </c>
      <c r="L28" s="206">
        <f t="shared" si="2"/>
        <v>0</v>
      </c>
      <c r="M28" s="206">
        <f t="shared" si="2"/>
        <v>0</v>
      </c>
      <c r="N28" s="203"/>
      <c r="O28" s="203"/>
      <c r="P28" s="204"/>
    </row>
    <row r="29" spans="1:16" ht="12" customHeight="1">
      <c r="A29" s="84">
        <v>17</v>
      </c>
      <c r="B29" s="144"/>
      <c r="C29" s="143">
        <v>75020</v>
      </c>
      <c r="D29" s="200" t="s">
        <v>142</v>
      </c>
      <c r="E29" s="458" t="s">
        <v>128</v>
      </c>
      <c r="F29" s="143">
        <v>2004</v>
      </c>
      <c r="G29" s="206">
        <f t="shared" si="1"/>
        <v>146104</v>
      </c>
      <c r="H29" s="201"/>
      <c r="I29" s="202">
        <v>146104</v>
      </c>
      <c r="J29" s="203"/>
      <c r="K29" s="203"/>
      <c r="L29" s="367"/>
      <c r="M29" s="203"/>
      <c r="N29" s="203"/>
      <c r="O29" s="203"/>
      <c r="P29" s="204"/>
    </row>
    <row r="30" spans="1:16" ht="10.5" customHeight="1">
      <c r="A30" s="207"/>
      <c r="B30" s="144"/>
      <c r="C30" s="144"/>
      <c r="D30" s="214" t="s">
        <v>297</v>
      </c>
      <c r="E30" s="459"/>
      <c r="F30" s="144"/>
      <c r="G30" s="208"/>
      <c r="H30" s="209"/>
      <c r="I30" s="210"/>
      <c r="J30" s="211"/>
      <c r="K30" s="211"/>
      <c r="L30" s="368"/>
      <c r="M30" s="211"/>
      <c r="N30" s="211"/>
      <c r="O30" s="211"/>
      <c r="P30" s="212"/>
    </row>
    <row r="31" spans="1:16" ht="12.75" customHeight="1">
      <c r="A31" s="207"/>
      <c r="B31" s="144"/>
      <c r="C31" s="144"/>
      <c r="D31" s="463" t="s">
        <v>436</v>
      </c>
      <c r="E31" s="459"/>
      <c r="F31" s="144"/>
      <c r="G31" s="208"/>
      <c r="H31" s="209"/>
      <c r="I31" s="210">
        <v>105000</v>
      </c>
      <c r="J31" s="211"/>
      <c r="K31" s="211"/>
      <c r="L31" s="368"/>
      <c r="M31" s="211"/>
      <c r="N31" s="211"/>
      <c r="O31" s="211"/>
      <c r="P31" s="212"/>
    </row>
    <row r="32" spans="1:16" ht="21" customHeight="1">
      <c r="A32" s="207"/>
      <c r="B32" s="144"/>
      <c r="C32" s="144"/>
      <c r="D32" s="463"/>
      <c r="E32" s="459"/>
      <c r="F32" s="144"/>
      <c r="G32" s="208"/>
      <c r="H32" s="209"/>
      <c r="I32" s="210"/>
      <c r="J32" s="211"/>
      <c r="K32" s="211"/>
      <c r="L32" s="368"/>
      <c r="M32" s="211"/>
      <c r="N32" s="211"/>
      <c r="O32" s="211"/>
      <c r="P32" s="212"/>
    </row>
    <row r="33" spans="1:16" ht="21" customHeight="1">
      <c r="A33" s="207"/>
      <c r="B33" s="144"/>
      <c r="C33" s="144"/>
      <c r="D33" s="214" t="s">
        <v>437</v>
      </c>
      <c r="E33" s="144"/>
      <c r="F33" s="144"/>
      <c r="G33" s="208"/>
      <c r="H33" s="210"/>
      <c r="I33" s="210">
        <v>41104</v>
      </c>
      <c r="J33" s="211"/>
      <c r="K33" s="211"/>
      <c r="L33" s="368"/>
      <c r="M33" s="211"/>
      <c r="N33" s="211"/>
      <c r="O33" s="211"/>
      <c r="P33" s="212"/>
    </row>
    <row r="34" spans="1:16" ht="21" customHeight="1">
      <c r="A34" s="189"/>
      <c r="B34" s="357">
        <v>754</v>
      </c>
      <c r="C34" s="356"/>
      <c r="D34" s="359" t="s">
        <v>341</v>
      </c>
      <c r="E34" s="356"/>
      <c r="F34" s="356"/>
      <c r="G34" s="355">
        <f>SUM(G35)</f>
        <v>530000</v>
      </c>
      <c r="H34" s="355">
        <f aca="true" t="shared" si="3" ref="H34:M34">SUM(H35)</f>
        <v>0</v>
      </c>
      <c r="I34" s="355">
        <f t="shared" si="3"/>
        <v>530000</v>
      </c>
      <c r="J34" s="355">
        <f t="shared" si="3"/>
        <v>0</v>
      </c>
      <c r="K34" s="355">
        <f t="shared" si="3"/>
        <v>0</v>
      </c>
      <c r="L34" s="355">
        <f t="shared" si="3"/>
        <v>0</v>
      </c>
      <c r="M34" s="355">
        <f t="shared" si="3"/>
        <v>0</v>
      </c>
      <c r="N34" s="199"/>
      <c r="O34" s="199"/>
      <c r="P34" s="195"/>
    </row>
    <row r="35" spans="1:16" ht="22.5" customHeight="1">
      <c r="A35" s="189">
        <v>18</v>
      </c>
      <c r="B35" s="205"/>
      <c r="C35" s="190">
        <v>75411</v>
      </c>
      <c r="D35" s="196" t="s">
        <v>405</v>
      </c>
      <c r="E35" s="190" t="s">
        <v>143</v>
      </c>
      <c r="F35" s="190">
        <v>2004</v>
      </c>
      <c r="G35" s="192">
        <f>SUM(I35:P35)</f>
        <v>530000</v>
      </c>
      <c r="H35" s="197"/>
      <c r="I35" s="198">
        <v>530000</v>
      </c>
      <c r="J35" s="199"/>
      <c r="K35" s="199"/>
      <c r="L35" s="366"/>
      <c r="M35" s="199"/>
      <c r="N35" s="199"/>
      <c r="O35" s="199"/>
      <c r="P35" s="195"/>
    </row>
    <row r="36" spans="1:16" ht="15.75" customHeight="1">
      <c r="A36" s="189"/>
      <c r="B36" s="357">
        <v>801</v>
      </c>
      <c r="C36" s="356"/>
      <c r="D36" s="359" t="s">
        <v>19</v>
      </c>
      <c r="E36" s="356"/>
      <c r="F36" s="356"/>
      <c r="G36" s="355">
        <f>SUM(G37+G41+G42)</f>
        <v>3928118</v>
      </c>
      <c r="H36" s="355">
        <f aca="true" t="shared" si="4" ref="H36:P36">SUM(H37+H41+H42)</f>
        <v>214476</v>
      </c>
      <c r="I36" s="355">
        <f t="shared" si="4"/>
        <v>1098968</v>
      </c>
      <c r="J36" s="355">
        <f t="shared" si="4"/>
        <v>250000</v>
      </c>
      <c r="K36" s="355">
        <f t="shared" si="4"/>
        <v>0</v>
      </c>
      <c r="L36" s="355">
        <f t="shared" si="4"/>
        <v>845325</v>
      </c>
      <c r="M36" s="355">
        <f t="shared" si="4"/>
        <v>0</v>
      </c>
      <c r="N36" s="355">
        <f t="shared" si="4"/>
        <v>200000</v>
      </c>
      <c r="O36" s="355">
        <f t="shared" si="4"/>
        <v>1319349</v>
      </c>
      <c r="P36" s="380">
        <f t="shared" si="4"/>
        <v>0</v>
      </c>
    </row>
    <row r="37" spans="1:16" ht="32.25" customHeight="1">
      <c r="A37" s="469">
        <v>19</v>
      </c>
      <c r="B37" s="459"/>
      <c r="C37" s="468">
        <v>80120</v>
      </c>
      <c r="D37" s="196" t="s">
        <v>144</v>
      </c>
      <c r="E37" s="190" t="s">
        <v>128</v>
      </c>
      <c r="F37" s="190" t="s">
        <v>145</v>
      </c>
      <c r="G37" s="192">
        <f>SUM(G38:G40)</f>
        <v>2375942</v>
      </c>
      <c r="H37" s="197">
        <v>214476</v>
      </c>
      <c r="I37" s="230">
        <v>1098968</v>
      </c>
      <c r="J37" s="198">
        <v>250000</v>
      </c>
      <c r="K37" s="198"/>
      <c r="L37" s="366">
        <v>612498</v>
      </c>
      <c r="M37" s="198"/>
      <c r="N37" s="198">
        <v>200000</v>
      </c>
      <c r="O37" s="198"/>
      <c r="P37" s="231"/>
    </row>
    <row r="38" spans="1:16" ht="10.5">
      <c r="A38" s="470"/>
      <c r="B38" s="459"/>
      <c r="C38" s="458"/>
      <c r="D38" s="200" t="s">
        <v>146</v>
      </c>
      <c r="E38" s="371"/>
      <c r="F38" s="143"/>
      <c r="G38" s="206">
        <v>2217625</v>
      </c>
      <c r="H38" s="201"/>
      <c r="I38" s="219"/>
      <c r="J38" s="202"/>
      <c r="K38" s="202"/>
      <c r="L38" s="367"/>
      <c r="M38" s="202"/>
      <c r="N38" s="202"/>
      <c r="O38" s="202"/>
      <c r="P38" s="220"/>
    </row>
    <row r="39" spans="1:16" ht="10.5">
      <c r="A39" s="207"/>
      <c r="B39" s="144"/>
      <c r="C39" s="144"/>
      <c r="D39" s="463" t="s">
        <v>147</v>
      </c>
      <c r="E39" s="223"/>
      <c r="F39" s="228"/>
      <c r="G39" s="224">
        <v>158317</v>
      </c>
      <c r="H39" s="209"/>
      <c r="I39" s="221"/>
      <c r="J39" s="210"/>
      <c r="K39" s="210"/>
      <c r="L39" s="368"/>
      <c r="M39" s="210"/>
      <c r="N39" s="210"/>
      <c r="O39" s="210"/>
      <c r="P39" s="222"/>
    </row>
    <row r="40" spans="1:16" ht="10.5">
      <c r="A40" s="213"/>
      <c r="B40" s="144"/>
      <c r="C40" s="205"/>
      <c r="D40" s="471"/>
      <c r="E40" s="229"/>
      <c r="F40" s="229"/>
      <c r="G40" s="229"/>
      <c r="H40" s="217"/>
      <c r="I40" s="225"/>
      <c r="J40" s="218"/>
      <c r="K40" s="218"/>
      <c r="L40" s="369"/>
      <c r="M40" s="218"/>
      <c r="N40" s="218"/>
      <c r="O40" s="218"/>
      <c r="P40" s="226"/>
    </row>
    <row r="41" spans="1:16" ht="31.5">
      <c r="A41" s="207">
        <v>20</v>
      </c>
      <c r="B41" s="144"/>
      <c r="C41" s="190">
        <v>80120</v>
      </c>
      <c r="D41" s="196" t="s">
        <v>438</v>
      </c>
      <c r="E41" s="190" t="s">
        <v>439</v>
      </c>
      <c r="F41" s="190" t="s">
        <v>440</v>
      </c>
      <c r="G41" s="192">
        <v>766537</v>
      </c>
      <c r="H41" s="197"/>
      <c r="I41" s="198"/>
      <c r="J41" s="199"/>
      <c r="K41" s="199"/>
      <c r="L41" s="366">
        <v>114981</v>
      </c>
      <c r="M41" s="199"/>
      <c r="N41" s="199"/>
      <c r="O41" s="198">
        <v>651556</v>
      </c>
      <c r="P41" s="195"/>
    </row>
    <row r="42" spans="1:16" ht="31.5">
      <c r="A42" s="207">
        <v>21</v>
      </c>
      <c r="B42" s="144"/>
      <c r="C42" s="144">
        <v>80140</v>
      </c>
      <c r="D42" s="214" t="s">
        <v>441</v>
      </c>
      <c r="E42" s="228" t="s">
        <v>442</v>
      </c>
      <c r="F42" s="228">
        <v>2005</v>
      </c>
      <c r="G42" s="228">
        <v>785639</v>
      </c>
      <c r="H42" s="209"/>
      <c r="I42" s="221"/>
      <c r="J42" s="210"/>
      <c r="K42" s="210"/>
      <c r="L42" s="368">
        <v>117846</v>
      </c>
      <c r="M42" s="210"/>
      <c r="N42" s="210"/>
      <c r="O42" s="210">
        <v>667793</v>
      </c>
      <c r="P42" s="222"/>
    </row>
    <row r="43" spans="1:16" ht="15" customHeight="1">
      <c r="A43" s="189"/>
      <c r="B43" s="357">
        <v>851</v>
      </c>
      <c r="C43" s="190"/>
      <c r="D43" s="359" t="s">
        <v>443</v>
      </c>
      <c r="E43" s="377"/>
      <c r="F43" s="377"/>
      <c r="G43" s="378">
        <f aca="true" t="shared" si="5" ref="G43:P43">SUM(G44+G47+G48)</f>
        <v>5135374</v>
      </c>
      <c r="H43" s="378">
        <f t="shared" si="5"/>
        <v>335900</v>
      </c>
      <c r="I43" s="378">
        <f t="shared" si="5"/>
        <v>1019100</v>
      </c>
      <c r="J43" s="378">
        <f t="shared" si="5"/>
        <v>0</v>
      </c>
      <c r="K43" s="378">
        <f t="shared" si="5"/>
        <v>0</v>
      </c>
      <c r="L43" s="378">
        <f t="shared" si="5"/>
        <v>707014</v>
      </c>
      <c r="M43" s="378">
        <f t="shared" si="5"/>
        <v>0</v>
      </c>
      <c r="N43" s="378">
        <f t="shared" si="5"/>
        <v>0</v>
      </c>
      <c r="O43" s="378">
        <f t="shared" si="5"/>
        <v>3073360</v>
      </c>
      <c r="P43" s="381">
        <f t="shared" si="5"/>
        <v>0</v>
      </c>
    </row>
    <row r="44" spans="1:16" ht="19.5" customHeight="1">
      <c r="A44" s="84">
        <v>22</v>
      </c>
      <c r="B44" s="144"/>
      <c r="C44" s="143">
        <v>85111</v>
      </c>
      <c r="D44" s="200" t="s">
        <v>148</v>
      </c>
      <c r="E44" s="143" t="s">
        <v>149</v>
      </c>
      <c r="F44" s="227" t="s">
        <v>446</v>
      </c>
      <c r="G44" s="206">
        <f>SUM(G45:G46)</f>
        <v>2648060</v>
      </c>
      <c r="H44" s="201"/>
      <c r="I44" s="219">
        <f>SUM(I45:I46)</f>
        <v>355000</v>
      </c>
      <c r="J44" s="219">
        <f aca="true" t="shared" si="6" ref="J44:P44">SUM(J45:J46)</f>
        <v>0</v>
      </c>
      <c r="K44" s="219">
        <f t="shared" si="6"/>
        <v>0</v>
      </c>
      <c r="L44" s="219">
        <f t="shared" si="6"/>
        <v>337015</v>
      </c>
      <c r="M44" s="219">
        <f t="shared" si="6"/>
        <v>0</v>
      </c>
      <c r="N44" s="219">
        <f t="shared" si="6"/>
        <v>0</v>
      </c>
      <c r="O44" s="219">
        <f t="shared" si="6"/>
        <v>1956045</v>
      </c>
      <c r="P44" s="382">
        <f t="shared" si="6"/>
        <v>0</v>
      </c>
    </row>
    <row r="45" spans="1:16" ht="42" customHeight="1">
      <c r="A45" s="207"/>
      <c r="B45" s="144"/>
      <c r="C45" s="144"/>
      <c r="D45" s="214" t="s">
        <v>444</v>
      </c>
      <c r="E45" s="144"/>
      <c r="F45" s="228"/>
      <c r="G45" s="208">
        <v>2608060</v>
      </c>
      <c r="H45" s="209"/>
      <c r="I45" s="221">
        <v>315000</v>
      </c>
      <c r="J45" s="210"/>
      <c r="K45" s="210"/>
      <c r="L45" s="368">
        <v>337015</v>
      </c>
      <c r="M45" s="210"/>
      <c r="N45" s="210"/>
      <c r="O45" s="210">
        <v>1956045</v>
      </c>
      <c r="P45" s="222"/>
    </row>
    <row r="46" spans="1:16" ht="14.25" customHeight="1">
      <c r="A46" s="213"/>
      <c r="B46" s="205"/>
      <c r="C46" s="205"/>
      <c r="D46" s="215" t="s">
        <v>150</v>
      </c>
      <c r="E46" s="205"/>
      <c r="F46" s="229"/>
      <c r="G46" s="216">
        <v>40000</v>
      </c>
      <c r="H46" s="217"/>
      <c r="I46" s="225">
        <v>40000</v>
      </c>
      <c r="J46" s="218"/>
      <c r="K46" s="218"/>
      <c r="L46" s="369"/>
      <c r="M46" s="218"/>
      <c r="N46" s="218"/>
      <c r="O46" s="218"/>
      <c r="P46" s="226"/>
    </row>
    <row r="47" spans="1:16" ht="21" customHeight="1">
      <c r="A47" s="189">
        <v>23</v>
      </c>
      <c r="B47" s="143"/>
      <c r="C47" s="190">
        <v>85111</v>
      </c>
      <c r="D47" s="196" t="s">
        <v>445</v>
      </c>
      <c r="E47" s="190" t="s">
        <v>149</v>
      </c>
      <c r="F47" s="377">
        <v>2005</v>
      </c>
      <c r="G47" s="192">
        <v>1487314</v>
      </c>
      <c r="H47" s="197"/>
      <c r="I47" s="230"/>
      <c r="J47" s="198"/>
      <c r="K47" s="198"/>
      <c r="L47" s="366">
        <v>369999</v>
      </c>
      <c r="M47" s="198"/>
      <c r="N47" s="198"/>
      <c r="O47" s="198">
        <v>1117315</v>
      </c>
      <c r="P47" s="231"/>
    </row>
    <row r="48" spans="1:16" ht="25.5" customHeight="1">
      <c r="A48" s="189">
        <v>24</v>
      </c>
      <c r="B48" s="205"/>
      <c r="C48" s="190">
        <v>85141</v>
      </c>
      <c r="D48" s="196" t="s">
        <v>151</v>
      </c>
      <c r="E48" s="190" t="s">
        <v>149</v>
      </c>
      <c r="F48" s="190" t="s">
        <v>152</v>
      </c>
      <c r="G48" s="192">
        <v>1000000</v>
      </c>
      <c r="H48" s="197">
        <v>335900</v>
      </c>
      <c r="I48" s="230">
        <v>664100</v>
      </c>
      <c r="J48" s="198"/>
      <c r="K48" s="198"/>
      <c r="L48" s="366"/>
      <c r="M48" s="198"/>
      <c r="N48" s="198"/>
      <c r="O48" s="198"/>
      <c r="P48" s="231"/>
    </row>
    <row r="49" spans="1:16" ht="15.75" customHeight="1">
      <c r="A49" s="189"/>
      <c r="B49" s="357">
        <v>852</v>
      </c>
      <c r="C49" s="356"/>
      <c r="D49" s="359" t="s">
        <v>196</v>
      </c>
      <c r="E49" s="356"/>
      <c r="F49" s="356"/>
      <c r="G49" s="363">
        <f>SUM(G50+G51+G52+G53)</f>
        <v>360000</v>
      </c>
      <c r="H49" s="363">
        <f aca="true" t="shared" si="7" ref="H49:P49">SUM(H50+H51+H52+H53)</f>
        <v>0</v>
      </c>
      <c r="I49" s="363">
        <f t="shared" si="7"/>
        <v>40000</v>
      </c>
      <c r="J49" s="363">
        <f t="shared" si="7"/>
        <v>240000</v>
      </c>
      <c r="K49" s="363">
        <f t="shared" si="7"/>
        <v>0</v>
      </c>
      <c r="L49" s="363">
        <f t="shared" si="7"/>
        <v>0</v>
      </c>
      <c r="M49" s="363">
        <f t="shared" si="7"/>
        <v>0</v>
      </c>
      <c r="N49" s="363">
        <f t="shared" si="7"/>
        <v>0</v>
      </c>
      <c r="O49" s="363">
        <f t="shared" si="7"/>
        <v>0</v>
      </c>
      <c r="P49" s="380">
        <f t="shared" si="7"/>
        <v>0</v>
      </c>
    </row>
    <row r="50" spans="1:16" ht="25.5" customHeight="1">
      <c r="A50" s="189">
        <v>25</v>
      </c>
      <c r="B50" s="144"/>
      <c r="C50" s="190">
        <v>85201</v>
      </c>
      <c r="D50" s="196" t="s">
        <v>314</v>
      </c>
      <c r="E50" s="190" t="s">
        <v>315</v>
      </c>
      <c r="F50" s="190">
        <v>2004</v>
      </c>
      <c r="G50" s="206">
        <v>2000</v>
      </c>
      <c r="H50" s="197"/>
      <c r="I50" s="230">
        <v>2000</v>
      </c>
      <c r="J50" s="198"/>
      <c r="K50" s="198"/>
      <c r="L50" s="366"/>
      <c r="M50" s="198"/>
      <c r="N50" s="198"/>
      <c r="O50" s="198"/>
      <c r="P50" s="231"/>
    </row>
    <row r="51" spans="1:16" ht="24.75" customHeight="1">
      <c r="A51" s="189">
        <v>26</v>
      </c>
      <c r="B51" s="144"/>
      <c r="C51" s="190">
        <v>85202</v>
      </c>
      <c r="D51" s="196" t="s">
        <v>153</v>
      </c>
      <c r="E51" s="190" t="s">
        <v>154</v>
      </c>
      <c r="F51" s="190">
        <v>2004</v>
      </c>
      <c r="G51" s="206">
        <v>108000</v>
      </c>
      <c r="H51" s="197"/>
      <c r="I51" s="230">
        <v>28000</v>
      </c>
      <c r="J51" s="198"/>
      <c r="K51" s="198"/>
      <c r="L51" s="366"/>
      <c r="M51" s="198"/>
      <c r="N51" s="198"/>
      <c r="O51" s="198"/>
      <c r="P51" s="231"/>
    </row>
    <row r="52" spans="1:16" ht="23.25" customHeight="1">
      <c r="A52" s="189">
        <v>27</v>
      </c>
      <c r="B52" s="144"/>
      <c r="C52" s="190">
        <v>85202</v>
      </c>
      <c r="D52" s="196" t="s">
        <v>278</v>
      </c>
      <c r="E52" s="190" t="s">
        <v>279</v>
      </c>
      <c r="F52" s="190">
        <v>2004</v>
      </c>
      <c r="G52" s="192">
        <v>93000</v>
      </c>
      <c r="H52" s="197"/>
      <c r="I52" s="230">
        <v>5000</v>
      </c>
      <c r="J52" s="198">
        <v>88000</v>
      </c>
      <c r="K52" s="198"/>
      <c r="L52" s="366"/>
      <c r="M52" s="198"/>
      <c r="N52" s="198"/>
      <c r="O52" s="198"/>
      <c r="P52" s="231"/>
    </row>
    <row r="53" spans="1:16" ht="21.75" customHeight="1">
      <c r="A53" s="189">
        <v>28</v>
      </c>
      <c r="B53" s="205"/>
      <c r="C53" s="190">
        <v>85202</v>
      </c>
      <c r="D53" s="196" t="s">
        <v>280</v>
      </c>
      <c r="E53" s="190" t="s">
        <v>281</v>
      </c>
      <c r="F53" s="190">
        <v>2004</v>
      </c>
      <c r="G53" s="192">
        <v>157000</v>
      </c>
      <c r="H53" s="197"/>
      <c r="I53" s="230">
        <v>5000</v>
      </c>
      <c r="J53" s="198">
        <v>152000</v>
      </c>
      <c r="K53" s="198"/>
      <c r="L53" s="366"/>
      <c r="M53" s="198"/>
      <c r="N53" s="198"/>
      <c r="O53" s="198"/>
      <c r="P53" s="231"/>
    </row>
    <row r="54" spans="1:16" ht="21" customHeight="1">
      <c r="A54" s="189"/>
      <c r="B54" s="357">
        <v>853</v>
      </c>
      <c r="C54" s="356"/>
      <c r="D54" s="359" t="s">
        <v>252</v>
      </c>
      <c r="E54" s="356"/>
      <c r="F54" s="356"/>
      <c r="G54" s="355">
        <f>SUM(G55)</f>
        <v>67383</v>
      </c>
      <c r="H54" s="355">
        <f aca="true" t="shared" si="8" ref="H54:M54">SUM(H55)</f>
        <v>0</v>
      </c>
      <c r="I54" s="355">
        <f t="shared" si="8"/>
        <v>67383</v>
      </c>
      <c r="J54" s="355">
        <f t="shared" si="8"/>
        <v>0</v>
      </c>
      <c r="K54" s="355">
        <f t="shared" si="8"/>
        <v>0</v>
      </c>
      <c r="L54" s="355">
        <f t="shared" si="8"/>
        <v>0</v>
      </c>
      <c r="M54" s="355">
        <f t="shared" si="8"/>
        <v>0</v>
      </c>
      <c r="N54" s="198"/>
      <c r="O54" s="198"/>
      <c r="P54" s="231"/>
    </row>
    <row r="55" spans="1:16" ht="20.25" customHeight="1">
      <c r="A55" s="189">
        <v>29</v>
      </c>
      <c r="B55" s="205"/>
      <c r="C55" s="190">
        <v>85333</v>
      </c>
      <c r="D55" s="196" t="s">
        <v>316</v>
      </c>
      <c r="E55" s="190" t="s">
        <v>317</v>
      </c>
      <c r="F55" s="190">
        <v>2004</v>
      </c>
      <c r="G55" s="192">
        <v>67383</v>
      </c>
      <c r="H55" s="197"/>
      <c r="I55" s="230">
        <v>67383</v>
      </c>
      <c r="J55" s="198"/>
      <c r="K55" s="198"/>
      <c r="L55" s="366"/>
      <c r="M55" s="198"/>
      <c r="N55" s="198"/>
      <c r="O55" s="198"/>
      <c r="P55" s="231"/>
    </row>
    <row r="56" spans="1:16" ht="14.25" customHeight="1">
      <c r="A56" s="189"/>
      <c r="B56" s="357">
        <v>854</v>
      </c>
      <c r="C56" s="356"/>
      <c r="D56" s="359" t="s">
        <v>28</v>
      </c>
      <c r="E56" s="356"/>
      <c r="F56" s="356"/>
      <c r="G56" s="355">
        <f aca="true" t="shared" si="9" ref="G56:L56">SUM(G57)</f>
        <v>63440</v>
      </c>
      <c r="H56" s="355">
        <f t="shared" si="9"/>
        <v>0</v>
      </c>
      <c r="I56" s="355">
        <f t="shared" si="9"/>
        <v>15860</v>
      </c>
      <c r="J56" s="355">
        <f t="shared" si="9"/>
        <v>0</v>
      </c>
      <c r="K56" s="355">
        <f t="shared" si="9"/>
        <v>0</v>
      </c>
      <c r="L56" s="355">
        <f t="shared" si="9"/>
        <v>0</v>
      </c>
      <c r="M56" s="364"/>
      <c r="N56" s="364"/>
      <c r="O56" s="198"/>
      <c r="P56" s="231"/>
    </row>
    <row r="57" spans="1:16" ht="22.5" customHeight="1">
      <c r="A57" s="189">
        <v>30</v>
      </c>
      <c r="B57" s="205"/>
      <c r="C57" s="190">
        <v>85403</v>
      </c>
      <c r="D57" s="196" t="s">
        <v>153</v>
      </c>
      <c r="E57" s="190" t="s">
        <v>155</v>
      </c>
      <c r="F57" s="190">
        <v>2004</v>
      </c>
      <c r="G57" s="192">
        <v>63440</v>
      </c>
      <c r="H57" s="197"/>
      <c r="I57" s="230">
        <v>15860</v>
      </c>
      <c r="J57" s="198"/>
      <c r="K57" s="198"/>
      <c r="L57" s="366"/>
      <c r="M57" s="198"/>
      <c r="N57" s="198"/>
      <c r="O57" s="198"/>
      <c r="P57" s="231"/>
    </row>
    <row r="58" spans="1:16" ht="11.25" thickBot="1">
      <c r="A58" s="460" t="s">
        <v>29</v>
      </c>
      <c r="B58" s="461"/>
      <c r="C58" s="461"/>
      <c r="D58" s="461"/>
      <c r="E58" s="461"/>
      <c r="F58" s="462"/>
      <c r="G58" s="232">
        <f>SUM(H58:P58)</f>
        <v>16211205</v>
      </c>
      <c r="H58" s="232">
        <f>SUM(H11+H28+H34+H36+H43+H49+H54+H56)</f>
        <v>550376</v>
      </c>
      <c r="I58" s="232">
        <f aca="true" t="shared" si="10" ref="I58:P58">SUM(I11+I28+I34+I36+I43+I49+I54+I56)</f>
        <v>5763304</v>
      </c>
      <c r="J58" s="232">
        <f t="shared" si="10"/>
        <v>1159580</v>
      </c>
      <c r="K58" s="232">
        <f t="shared" si="10"/>
        <v>333000</v>
      </c>
      <c r="L58" s="232">
        <f t="shared" si="10"/>
        <v>1721832</v>
      </c>
      <c r="M58" s="232">
        <f t="shared" si="10"/>
        <v>169492</v>
      </c>
      <c r="N58" s="232">
        <f t="shared" si="10"/>
        <v>425990</v>
      </c>
      <c r="O58" s="232">
        <f t="shared" si="10"/>
        <v>6087631</v>
      </c>
      <c r="P58" s="379">
        <f t="shared" si="10"/>
        <v>0</v>
      </c>
    </row>
    <row r="59" ht="10.5" thickTop="1"/>
    <row r="60" spans="1:8" ht="9.75">
      <c r="A60" s="457" t="s">
        <v>282</v>
      </c>
      <c r="B60" s="457"/>
      <c r="C60" s="457"/>
      <c r="D60" s="457"/>
      <c r="E60" s="457"/>
      <c r="F60" s="375"/>
      <c r="G60" s="375"/>
      <c r="H60" s="375"/>
    </row>
    <row r="61" spans="1:8" ht="9.75">
      <c r="A61" s="457" t="s">
        <v>283</v>
      </c>
      <c r="B61" s="457"/>
      <c r="C61" s="457"/>
      <c r="D61" s="457"/>
      <c r="E61" s="375"/>
      <c r="F61" s="375"/>
      <c r="G61" s="375"/>
      <c r="H61" s="375"/>
    </row>
    <row r="62" spans="1:8" ht="9.75">
      <c r="A62" s="457" t="s">
        <v>429</v>
      </c>
      <c r="B62" s="457"/>
      <c r="C62" s="457"/>
      <c r="D62" s="457"/>
      <c r="E62" s="457"/>
      <c r="F62" s="457"/>
      <c r="G62" s="457"/>
      <c r="H62" s="375"/>
    </row>
    <row r="63" spans="1:8" ht="9.75">
      <c r="A63" s="457" t="s">
        <v>427</v>
      </c>
      <c r="B63" s="457"/>
      <c r="C63" s="457"/>
      <c r="D63" s="457"/>
      <c r="E63" s="457"/>
      <c r="F63" s="457"/>
      <c r="G63" s="457"/>
      <c r="H63" s="375"/>
    </row>
    <row r="64" spans="1:8" ht="9.75">
      <c r="A64" s="376" t="s">
        <v>428</v>
      </c>
      <c r="B64" s="376"/>
      <c r="C64" s="376"/>
      <c r="D64" s="374"/>
      <c r="E64" s="376"/>
      <c r="F64" s="376"/>
      <c r="G64" s="376"/>
      <c r="H64" s="375"/>
    </row>
    <row r="65" spans="1:8" ht="9.75">
      <c r="A65" s="457" t="s">
        <v>432</v>
      </c>
      <c r="B65" s="457"/>
      <c r="C65" s="457"/>
      <c r="D65" s="457"/>
      <c r="E65" s="375"/>
      <c r="F65" s="375"/>
      <c r="G65" s="375"/>
      <c r="H65" s="375"/>
    </row>
    <row r="66" spans="1:8" ht="9.75">
      <c r="A66" s="464" t="s">
        <v>447</v>
      </c>
      <c r="B66" s="464"/>
      <c r="C66" s="464"/>
      <c r="D66" s="464"/>
      <c r="E66" s="464"/>
      <c r="F66" s="375"/>
      <c r="G66" s="375"/>
      <c r="H66" s="375"/>
    </row>
    <row r="67" spans="1:8" ht="9.75">
      <c r="A67" s="464" t="s">
        <v>448</v>
      </c>
      <c r="B67" s="464"/>
      <c r="C67" s="464"/>
      <c r="D67" s="464"/>
      <c r="E67" s="464"/>
      <c r="F67" s="375"/>
      <c r="G67" s="375"/>
      <c r="H67" s="375"/>
    </row>
    <row r="68" spans="1:8" ht="9.75">
      <c r="A68" s="457" t="s">
        <v>449</v>
      </c>
      <c r="B68" s="457"/>
      <c r="C68" s="457"/>
      <c r="D68" s="457"/>
      <c r="E68" s="457"/>
      <c r="F68" s="375"/>
      <c r="G68" s="375"/>
      <c r="H68" s="375"/>
    </row>
    <row r="69" spans="1:8" ht="9.75">
      <c r="A69" s="457" t="s">
        <v>450</v>
      </c>
      <c r="B69" s="457"/>
      <c r="C69" s="457"/>
      <c r="D69" s="457"/>
      <c r="E69" s="457"/>
      <c r="F69" s="375"/>
      <c r="G69" s="375"/>
      <c r="H69" s="375"/>
    </row>
  </sheetData>
  <mergeCells count="39">
    <mergeCell ref="I8:K8"/>
    <mergeCell ref="K9:K10"/>
    <mergeCell ref="J4:O4"/>
    <mergeCell ref="A5:O5"/>
    <mergeCell ref="A6:A10"/>
    <mergeCell ref="B6:B10"/>
    <mergeCell ref="C6:C10"/>
    <mergeCell ref="D6:D10"/>
    <mergeCell ref="E6:E10"/>
    <mergeCell ref="L8:O8"/>
    <mergeCell ref="L9:O9"/>
    <mergeCell ref="J1:O1"/>
    <mergeCell ref="J2:O2"/>
    <mergeCell ref="J3:O3"/>
    <mergeCell ref="I6:P7"/>
    <mergeCell ref="E2:I2"/>
    <mergeCell ref="E3:I3"/>
    <mergeCell ref="E4:I4"/>
    <mergeCell ref="G6:G10"/>
    <mergeCell ref="H6:H10"/>
    <mergeCell ref="I9:I10"/>
    <mergeCell ref="J9:J10"/>
    <mergeCell ref="F6:F10"/>
    <mergeCell ref="A69:E69"/>
    <mergeCell ref="A37:A38"/>
    <mergeCell ref="B37:B38"/>
    <mergeCell ref="C37:C38"/>
    <mergeCell ref="A63:G63"/>
    <mergeCell ref="A65:D65"/>
    <mergeCell ref="D39:D40"/>
    <mergeCell ref="A68:E68"/>
    <mergeCell ref="E29:E32"/>
    <mergeCell ref="A60:E60"/>
    <mergeCell ref="A58:F58"/>
    <mergeCell ref="D31:D32"/>
    <mergeCell ref="A61:D61"/>
    <mergeCell ref="A62:G62"/>
    <mergeCell ref="A66:E66"/>
    <mergeCell ref="A67:E67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G18" sqref="G18"/>
    </sheetView>
  </sheetViews>
  <sheetFormatPr defaultColWidth="9.00390625" defaultRowHeight="12.75"/>
  <cols>
    <col min="1" max="1" width="7.375" style="2" customWidth="1"/>
    <col min="2" max="2" width="10.125" style="2" customWidth="1"/>
    <col min="3" max="3" width="10.375" style="2" customWidth="1"/>
    <col min="4" max="4" width="12.25390625" style="2" customWidth="1"/>
    <col min="5" max="5" width="10.75390625" style="2" customWidth="1"/>
    <col min="6" max="7" width="11.125" style="2" customWidth="1"/>
    <col min="8" max="8" width="12.25390625" style="3" customWidth="1"/>
    <col min="9" max="16384" width="9.125" style="2" customWidth="1"/>
  </cols>
  <sheetData>
    <row r="1" spans="5:10" ht="11.25">
      <c r="E1" s="238"/>
      <c r="F1" s="238"/>
      <c r="G1" s="238" t="s">
        <v>156</v>
      </c>
      <c r="H1" s="238"/>
      <c r="I1" s="239"/>
      <c r="J1" s="239"/>
    </row>
    <row r="2" spans="7:10" ht="11.25">
      <c r="G2" s="2" t="s">
        <v>435</v>
      </c>
      <c r="H2" s="240"/>
      <c r="I2" s="238"/>
      <c r="J2" s="238"/>
    </row>
    <row r="3" spans="7:10" ht="11.25">
      <c r="G3" s="2" t="s">
        <v>9</v>
      </c>
      <c r="H3" s="240"/>
      <c r="I3" s="238"/>
      <c r="J3" s="238"/>
    </row>
    <row r="4" spans="7:10" ht="11.25">
      <c r="G4" s="2" t="s">
        <v>434</v>
      </c>
      <c r="H4" s="240"/>
      <c r="I4" s="238"/>
      <c r="J4" s="238"/>
    </row>
    <row r="7" spans="1:10" ht="11.25">
      <c r="A7" s="426" t="s">
        <v>224</v>
      </c>
      <c r="B7" s="426"/>
      <c r="C7" s="426"/>
      <c r="D7" s="426"/>
      <c r="E7" s="426"/>
      <c r="F7" s="426"/>
      <c r="G7" s="426"/>
      <c r="H7" s="426"/>
      <c r="I7" s="1"/>
      <c r="J7" s="1"/>
    </row>
    <row r="8" spans="1:10" ht="21.75" customHeight="1">
      <c r="A8" s="440" t="s">
        <v>225</v>
      </c>
      <c r="B8" s="440"/>
      <c r="C8" s="440"/>
      <c r="D8" s="440"/>
      <c r="E8" s="440"/>
      <c r="F8" s="440"/>
      <c r="G8" s="440"/>
      <c r="H8" s="440"/>
      <c r="I8" s="1"/>
      <c r="J8" s="1"/>
    </row>
    <row r="10" spans="1:2" ht="11.25">
      <c r="A10" s="241" t="s">
        <v>207</v>
      </c>
      <c r="B10" s="241"/>
    </row>
    <row r="11" ht="12" thickBot="1">
      <c r="A11" s="2" t="s">
        <v>226</v>
      </c>
    </row>
    <row r="12" spans="1:8" ht="21.75" customHeight="1" thickTop="1">
      <c r="A12" s="242" t="s">
        <v>161</v>
      </c>
      <c r="B12" s="412" t="s">
        <v>162</v>
      </c>
      <c r="C12" s="413"/>
      <c r="D12" s="414"/>
      <c r="E12" s="244" t="s">
        <v>163</v>
      </c>
      <c r="F12" s="243" t="s">
        <v>164</v>
      </c>
      <c r="G12" s="243" t="s">
        <v>165</v>
      </c>
      <c r="H12" s="245" t="s">
        <v>166</v>
      </c>
    </row>
    <row r="13" spans="1:8" ht="11.25">
      <c r="A13" s="246">
        <v>1</v>
      </c>
      <c r="B13" s="424">
        <v>2</v>
      </c>
      <c r="C13" s="424"/>
      <c r="D13" s="424"/>
      <c r="E13" s="247">
        <v>3</v>
      </c>
      <c r="F13" s="248"/>
      <c r="G13" s="248"/>
      <c r="H13" s="249">
        <v>4</v>
      </c>
    </row>
    <row r="14" spans="1:8" ht="18.75" customHeight="1">
      <c r="A14" s="250">
        <v>1</v>
      </c>
      <c r="B14" s="415" t="s">
        <v>167</v>
      </c>
      <c r="C14" s="416"/>
      <c r="D14" s="417"/>
      <c r="E14" s="251"/>
      <c r="F14" s="252"/>
      <c r="G14" s="253"/>
      <c r="H14" s="254"/>
    </row>
    <row r="15" spans="1:8" ht="11.25">
      <c r="A15" s="246">
        <v>2</v>
      </c>
      <c r="B15" s="425" t="s">
        <v>168</v>
      </c>
      <c r="C15" s="425"/>
      <c r="D15" s="425"/>
      <c r="E15" s="255"/>
      <c r="F15" s="256">
        <f>SUM(F16:F20)</f>
        <v>1000</v>
      </c>
      <c r="G15" s="257">
        <f>SUM(G16:G20)</f>
        <v>0</v>
      </c>
      <c r="H15" s="258">
        <f>SUM(H16:H20)</f>
        <v>1000</v>
      </c>
    </row>
    <row r="16" spans="1:8" ht="11.25" customHeight="1">
      <c r="A16" s="259" t="s">
        <v>169</v>
      </c>
      <c r="B16" s="427" t="s">
        <v>0</v>
      </c>
      <c r="C16" s="428"/>
      <c r="D16" s="429"/>
      <c r="E16" s="260" t="s">
        <v>1</v>
      </c>
      <c r="F16" s="261"/>
      <c r="G16" s="262"/>
      <c r="H16" s="263"/>
    </row>
    <row r="17" spans="1:8" ht="11.25" customHeight="1">
      <c r="A17" s="259" t="s">
        <v>172</v>
      </c>
      <c r="B17" s="427" t="s">
        <v>173</v>
      </c>
      <c r="C17" s="428"/>
      <c r="D17" s="429"/>
      <c r="E17" s="260" t="s">
        <v>174</v>
      </c>
      <c r="F17" s="261">
        <v>1000</v>
      </c>
      <c r="G17" s="262"/>
      <c r="H17" s="263">
        <v>1000</v>
      </c>
    </row>
    <row r="18" spans="1:8" ht="11.25">
      <c r="A18" s="259"/>
      <c r="B18" s="427"/>
      <c r="C18" s="428"/>
      <c r="D18" s="429"/>
      <c r="E18" s="260"/>
      <c r="F18" s="261"/>
      <c r="G18" s="262"/>
      <c r="H18" s="263"/>
    </row>
    <row r="19" spans="1:8" ht="11.25">
      <c r="A19" s="259"/>
      <c r="B19" s="430"/>
      <c r="C19" s="430"/>
      <c r="D19" s="430"/>
      <c r="E19" s="260"/>
      <c r="F19" s="261"/>
      <c r="G19" s="262"/>
      <c r="H19" s="263"/>
    </row>
    <row r="20" spans="1:8" ht="11.25">
      <c r="A20" s="259"/>
      <c r="B20" s="418"/>
      <c r="C20" s="418"/>
      <c r="D20" s="418"/>
      <c r="E20" s="11"/>
      <c r="F20" s="261"/>
      <c r="G20" s="262"/>
      <c r="H20" s="263"/>
    </row>
    <row r="21" spans="1:8" ht="18.75" customHeight="1">
      <c r="A21" s="250">
        <v>3</v>
      </c>
      <c r="B21" s="419" t="s">
        <v>176</v>
      </c>
      <c r="C21" s="419"/>
      <c r="D21" s="419"/>
      <c r="E21" s="265"/>
      <c r="F21" s="252">
        <f>SUM(F22:F30)</f>
        <v>1000</v>
      </c>
      <c r="G21" s="253">
        <f>SUM(G22:G27)</f>
        <v>0</v>
      </c>
      <c r="H21" s="254">
        <f>SUM(H22:H30)</f>
        <v>1000</v>
      </c>
    </row>
    <row r="22" spans="1:8" ht="11.25">
      <c r="A22" s="259" t="s">
        <v>177</v>
      </c>
      <c r="B22" s="436" t="s">
        <v>27</v>
      </c>
      <c r="C22" s="437"/>
      <c r="D22" s="438"/>
      <c r="E22" s="11" t="s">
        <v>26</v>
      </c>
      <c r="F22" s="261">
        <v>1000</v>
      </c>
      <c r="G22" s="262"/>
      <c r="H22" s="263">
        <v>1000</v>
      </c>
    </row>
    <row r="23" spans="1:8" ht="11.25">
      <c r="A23" s="259" t="s">
        <v>178</v>
      </c>
      <c r="B23" s="432" t="s">
        <v>187</v>
      </c>
      <c r="C23" s="432"/>
      <c r="D23" s="432"/>
      <c r="E23" s="11" t="s">
        <v>186</v>
      </c>
      <c r="F23" s="261"/>
      <c r="G23" s="262"/>
      <c r="H23" s="263"/>
    </row>
    <row r="24" spans="1:8" ht="11.25">
      <c r="A24" s="259" t="s">
        <v>179</v>
      </c>
      <c r="B24" s="436" t="s">
        <v>4</v>
      </c>
      <c r="C24" s="437"/>
      <c r="D24" s="438"/>
      <c r="E24" s="11" t="s">
        <v>2</v>
      </c>
      <c r="F24" s="261"/>
      <c r="G24" s="262"/>
      <c r="H24" s="263"/>
    </row>
    <row r="25" spans="1:8" ht="11.25">
      <c r="A25" s="259" t="s">
        <v>180</v>
      </c>
      <c r="B25" s="436" t="s">
        <v>5</v>
      </c>
      <c r="C25" s="437"/>
      <c r="D25" s="438"/>
      <c r="E25" s="11" t="s">
        <v>3</v>
      </c>
      <c r="F25" s="261"/>
      <c r="G25" s="262"/>
      <c r="H25" s="263"/>
    </row>
    <row r="26" spans="1:8" ht="11.25">
      <c r="A26" s="259" t="s">
        <v>181</v>
      </c>
      <c r="B26" s="432" t="s">
        <v>45</v>
      </c>
      <c r="C26" s="432"/>
      <c r="D26" s="432"/>
      <c r="E26" s="11" t="s">
        <v>44</v>
      </c>
      <c r="F26" s="261"/>
      <c r="G26" s="262"/>
      <c r="H26" s="263"/>
    </row>
    <row r="27" spans="1:8" ht="11.25">
      <c r="A27" s="259" t="s">
        <v>182</v>
      </c>
      <c r="B27" s="436" t="s">
        <v>183</v>
      </c>
      <c r="C27" s="437"/>
      <c r="D27" s="438"/>
      <c r="E27" s="11" t="s">
        <v>184</v>
      </c>
      <c r="F27" s="261"/>
      <c r="G27" s="262"/>
      <c r="H27" s="263"/>
    </row>
    <row r="28" spans="1:8" ht="11.25">
      <c r="A28" s="181" t="s">
        <v>189</v>
      </c>
      <c r="B28" s="436" t="s">
        <v>188</v>
      </c>
      <c r="C28" s="437"/>
      <c r="D28" s="438"/>
      <c r="E28" s="264">
        <v>4430</v>
      </c>
      <c r="F28" s="261"/>
      <c r="G28" s="262"/>
      <c r="H28" s="263"/>
    </row>
    <row r="29" spans="1:8" ht="11.25">
      <c r="A29" s="266"/>
      <c r="B29" s="418"/>
      <c r="C29" s="418"/>
      <c r="D29" s="418"/>
      <c r="E29" s="267"/>
      <c r="F29" s="261"/>
      <c r="G29" s="262"/>
      <c r="H29" s="263"/>
    </row>
    <row r="30" spans="1:8" ht="11.25">
      <c r="A30" s="266"/>
      <c r="B30" s="418"/>
      <c r="C30" s="418"/>
      <c r="D30" s="418"/>
      <c r="E30" s="267"/>
      <c r="F30" s="261"/>
      <c r="G30" s="262"/>
      <c r="H30" s="263"/>
    </row>
    <row r="31" spans="1:8" ht="26.25" customHeight="1" thickBot="1">
      <c r="A31" s="268">
        <v>4</v>
      </c>
      <c r="B31" s="399" t="s">
        <v>185</v>
      </c>
      <c r="C31" s="399"/>
      <c r="D31" s="399"/>
      <c r="E31" s="269"/>
      <c r="F31" s="270">
        <f>F14+F15-F21</f>
        <v>0</v>
      </c>
      <c r="G31" s="271">
        <f>G14+G15-G21</f>
        <v>0</v>
      </c>
      <c r="H31" s="272">
        <f>H14+H15-H21</f>
        <v>0</v>
      </c>
    </row>
    <row r="32" ht="12" thickTop="1"/>
    <row r="33" spans="1:8" ht="18" customHeight="1">
      <c r="A33" s="273"/>
      <c r="B33" s="273"/>
      <c r="C33" s="273"/>
      <c r="D33" s="273"/>
      <c r="E33" s="273"/>
      <c r="F33" s="273"/>
      <c r="G33" s="273"/>
      <c r="H33" s="274"/>
    </row>
    <row r="34" spans="1:8" ht="21.75" customHeight="1">
      <c r="A34" s="422" t="s">
        <v>30</v>
      </c>
      <c r="B34" s="422"/>
      <c r="C34" s="422"/>
      <c r="D34" s="422"/>
      <c r="E34" s="422"/>
      <c r="F34" s="422"/>
      <c r="G34" s="422"/>
      <c r="H34" s="422"/>
    </row>
    <row r="35" spans="1:8" ht="24.75" customHeight="1">
      <c r="A35" s="398" t="s">
        <v>227</v>
      </c>
      <c r="B35" s="398"/>
      <c r="C35" s="398"/>
      <c r="D35" s="398"/>
      <c r="E35" s="398"/>
      <c r="F35" s="398"/>
      <c r="G35" s="398"/>
      <c r="H35" s="398"/>
    </row>
    <row r="38" ht="11.25">
      <c r="H38" s="237"/>
    </row>
    <row r="40" ht="11.25">
      <c r="H40" s="237"/>
    </row>
  </sheetData>
  <mergeCells count="24">
    <mergeCell ref="A7:H7"/>
    <mergeCell ref="A8:H8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A34:H34"/>
    <mergeCell ref="A35:H3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7.375" style="1" customWidth="1"/>
    <col min="2" max="3" width="9.125" style="2" customWidth="1"/>
    <col min="4" max="4" width="12.875" style="2" customWidth="1"/>
    <col min="5" max="5" width="8.125" style="1" customWidth="1"/>
    <col min="6" max="6" width="8.875" style="2" customWidth="1"/>
    <col min="7" max="7" width="9.875" style="239" customWidth="1"/>
    <col min="8" max="8" width="14.75390625" style="2" customWidth="1"/>
    <col min="9" max="16384" width="9.125" style="2" customWidth="1"/>
  </cols>
  <sheetData>
    <row r="1" spans="5:8" ht="12.75" customHeight="1">
      <c r="E1" s="420" t="s">
        <v>157</v>
      </c>
      <c r="F1" s="420"/>
      <c r="G1" s="420"/>
      <c r="H1" s="420"/>
    </row>
    <row r="2" spans="5:8" ht="11.25">
      <c r="E2" s="421" t="s">
        <v>435</v>
      </c>
      <c r="F2" s="421"/>
      <c r="G2" s="421"/>
      <c r="H2" s="421"/>
    </row>
    <row r="3" spans="5:8" ht="11.25">
      <c r="E3" s="421" t="s">
        <v>9</v>
      </c>
      <c r="F3" s="421"/>
      <c r="G3" s="421"/>
      <c r="H3" s="421"/>
    </row>
    <row r="4" spans="1:8" ht="11.25">
      <c r="A4" s="422"/>
      <c r="B4" s="422"/>
      <c r="E4" s="421" t="s">
        <v>451</v>
      </c>
      <c r="F4" s="421"/>
      <c r="G4" s="421"/>
      <c r="H4" s="421"/>
    </row>
    <row r="5" spans="5:8" ht="12.75" customHeight="1">
      <c r="E5" s="426"/>
      <c r="F5" s="426"/>
      <c r="G5" s="426"/>
      <c r="H5" s="426"/>
    </row>
    <row r="6" spans="5:8" ht="12.75" customHeight="1">
      <c r="E6" s="426"/>
      <c r="F6" s="426"/>
      <c r="G6" s="426"/>
      <c r="H6" s="426"/>
    </row>
    <row r="7" spans="1:8" ht="11.25">
      <c r="A7" s="422" t="s">
        <v>310</v>
      </c>
      <c r="B7" s="422"/>
      <c r="C7" s="422"/>
      <c r="D7" s="422"/>
      <c r="E7" s="422"/>
      <c r="F7" s="422"/>
      <c r="G7" s="422"/>
      <c r="H7" s="422"/>
    </row>
    <row r="8" spans="1:8" ht="11.25">
      <c r="A8" s="422" t="s">
        <v>289</v>
      </c>
      <c r="B8" s="422"/>
      <c r="C8" s="422"/>
      <c r="D8" s="422"/>
      <c r="E8" s="422"/>
      <c r="F8" s="422"/>
      <c r="G8" s="422"/>
      <c r="H8" s="422"/>
    </row>
    <row r="9" spans="1:8" ht="12" customHeight="1">
      <c r="A9" s="301"/>
      <c r="B9" s="301"/>
      <c r="C9" s="301"/>
      <c r="D9" s="301"/>
      <c r="E9" s="301"/>
      <c r="F9" s="301"/>
      <c r="G9" s="301"/>
      <c r="H9" s="301"/>
    </row>
    <row r="10" spans="1:8" ht="16.5" customHeight="1">
      <c r="A10" s="301"/>
      <c r="B10" s="301"/>
      <c r="C10" s="301"/>
      <c r="D10" s="301"/>
      <c r="E10" s="301"/>
      <c r="F10" s="301"/>
      <c r="G10" s="301"/>
      <c r="H10" s="301"/>
    </row>
    <row r="11" spans="6:8" ht="11.25">
      <c r="F11" s="3"/>
      <c r="H11" s="3"/>
    </row>
    <row r="12" spans="1:8" ht="11.25">
      <c r="A12" s="302" t="s">
        <v>290</v>
      </c>
      <c r="B12" s="241"/>
      <c r="F12" s="3"/>
      <c r="H12" s="3"/>
    </row>
    <row r="13" spans="1:8" ht="12" thickBot="1">
      <c r="A13" s="423" t="s">
        <v>291</v>
      </c>
      <c r="B13" s="423"/>
      <c r="F13" s="3"/>
      <c r="H13" s="3"/>
    </row>
    <row r="14" spans="1:8" ht="23.25" customHeight="1" thickTop="1">
      <c r="A14" s="242" t="s">
        <v>161</v>
      </c>
      <c r="B14" s="303" t="s">
        <v>162</v>
      </c>
      <c r="C14" s="304"/>
      <c r="D14" s="305"/>
      <c r="E14" s="244" t="s">
        <v>163</v>
      </c>
      <c r="F14" s="337" t="s">
        <v>17</v>
      </c>
      <c r="G14" s="338" t="s">
        <v>39</v>
      </c>
      <c r="H14" s="245" t="s">
        <v>309</v>
      </c>
    </row>
    <row r="15" spans="1:8" ht="11.25">
      <c r="A15" s="306">
        <v>1</v>
      </c>
      <c r="B15" s="424">
        <v>2</v>
      </c>
      <c r="C15" s="424"/>
      <c r="D15" s="424"/>
      <c r="E15" s="247">
        <v>3</v>
      </c>
      <c r="F15" s="336">
        <v>4</v>
      </c>
      <c r="G15" s="332">
        <v>5</v>
      </c>
      <c r="H15" s="307" t="s">
        <v>311</v>
      </c>
    </row>
    <row r="16" spans="1:8" ht="24.75" customHeight="1">
      <c r="A16" s="306">
        <v>1</v>
      </c>
      <c r="B16" s="425" t="s">
        <v>292</v>
      </c>
      <c r="C16" s="425"/>
      <c r="D16" s="425"/>
      <c r="E16" s="308"/>
      <c r="F16" s="328">
        <f>F17+F18-F19</f>
        <v>89000</v>
      </c>
      <c r="G16" s="329">
        <f>G17+G18-G19</f>
        <v>0</v>
      </c>
      <c r="H16" s="310">
        <f>H17+H18-H19</f>
        <v>144000</v>
      </c>
    </row>
    <row r="17" spans="1:8" ht="13.5" customHeight="1">
      <c r="A17" s="306"/>
      <c r="B17" s="427" t="s">
        <v>293</v>
      </c>
      <c r="C17" s="428"/>
      <c r="D17" s="429"/>
      <c r="E17" s="311"/>
      <c r="F17" s="261">
        <v>96000</v>
      </c>
      <c r="G17" s="330"/>
      <c r="H17" s="312">
        <v>166000</v>
      </c>
    </row>
    <row r="18" spans="1:8" ht="13.5" customHeight="1">
      <c r="A18" s="306"/>
      <c r="B18" s="427" t="s">
        <v>294</v>
      </c>
      <c r="C18" s="428"/>
      <c r="D18" s="429"/>
      <c r="E18" s="311"/>
      <c r="F18" s="261">
        <v>8000</v>
      </c>
      <c r="G18" s="330"/>
      <c r="H18" s="312">
        <v>8000</v>
      </c>
    </row>
    <row r="19" spans="1:8" ht="13.5" customHeight="1">
      <c r="A19" s="306"/>
      <c r="B19" s="427" t="s">
        <v>295</v>
      </c>
      <c r="C19" s="428"/>
      <c r="D19" s="429"/>
      <c r="E19" s="311"/>
      <c r="F19" s="261">
        <v>15000</v>
      </c>
      <c r="G19" s="330"/>
      <c r="H19" s="312">
        <v>30000</v>
      </c>
    </row>
    <row r="20" spans="1:8" ht="11.25">
      <c r="A20" s="306">
        <v>2</v>
      </c>
      <c r="B20" s="425" t="s">
        <v>168</v>
      </c>
      <c r="C20" s="425"/>
      <c r="D20" s="425"/>
      <c r="E20" s="308"/>
      <c r="F20" s="309">
        <f>SUM(F21+F25)</f>
        <v>0</v>
      </c>
      <c r="G20" s="331">
        <f>SUM(G21+G25)</f>
        <v>0</v>
      </c>
      <c r="H20" s="313">
        <f>SUM(H21+H25)</f>
        <v>302000</v>
      </c>
    </row>
    <row r="21" spans="1:8" ht="11.25">
      <c r="A21" s="181" t="s">
        <v>172</v>
      </c>
      <c r="B21" s="430" t="s">
        <v>296</v>
      </c>
      <c r="C21" s="430"/>
      <c r="D21" s="430"/>
      <c r="E21" s="311"/>
      <c r="F21" s="334">
        <f>SUM(F23:F24)</f>
        <v>0</v>
      </c>
      <c r="G21" s="262">
        <f>SUM(G23:G24)</f>
        <v>0</v>
      </c>
      <c r="H21" s="263">
        <f>SUM(H23:H24)</f>
        <v>302000</v>
      </c>
    </row>
    <row r="22" spans="1:8" ht="11.25">
      <c r="A22" s="181"/>
      <c r="B22" s="314" t="s">
        <v>297</v>
      </c>
      <c r="C22" s="315"/>
      <c r="D22" s="316"/>
      <c r="E22" s="311"/>
      <c r="F22" s="261"/>
      <c r="G22" s="330"/>
      <c r="H22" s="258"/>
    </row>
    <row r="23" spans="1:8" ht="12.75" customHeight="1">
      <c r="A23" s="181"/>
      <c r="B23" s="427" t="s">
        <v>298</v>
      </c>
      <c r="C23" s="428"/>
      <c r="D23" s="429"/>
      <c r="E23" s="317" t="s">
        <v>1</v>
      </c>
      <c r="F23" s="261"/>
      <c r="G23" s="330"/>
      <c r="H23" s="263">
        <v>300000</v>
      </c>
    </row>
    <row r="24" spans="1:8" ht="11.25">
      <c r="A24" s="181"/>
      <c r="B24" s="430" t="s">
        <v>170</v>
      </c>
      <c r="C24" s="430"/>
      <c r="D24" s="430"/>
      <c r="E24" s="317" t="s">
        <v>171</v>
      </c>
      <c r="F24" s="261"/>
      <c r="G24" s="330"/>
      <c r="H24" s="263">
        <v>2000</v>
      </c>
    </row>
    <row r="25" spans="1:8" ht="11.25">
      <c r="A25" s="181" t="s">
        <v>175</v>
      </c>
      <c r="B25" s="427" t="s">
        <v>299</v>
      </c>
      <c r="C25" s="428"/>
      <c r="D25" s="429"/>
      <c r="E25" s="317" t="s">
        <v>300</v>
      </c>
      <c r="F25" s="261"/>
      <c r="G25" s="330"/>
      <c r="H25" s="263"/>
    </row>
    <row r="26" spans="1:8" ht="11.25">
      <c r="A26" s="306">
        <v>3</v>
      </c>
      <c r="B26" s="431" t="s">
        <v>176</v>
      </c>
      <c r="C26" s="431"/>
      <c r="D26" s="431"/>
      <c r="E26" s="247"/>
      <c r="F26" s="335">
        <f>SUM(F27+F31+F38)</f>
        <v>92000</v>
      </c>
      <c r="G26" s="336">
        <f>SUM(G27+G31+G38)</f>
        <v>3000</v>
      </c>
      <c r="H26" s="318">
        <f>SUM(H27+H31+H38)</f>
        <v>446000</v>
      </c>
    </row>
    <row r="27" spans="1:8" ht="11.25">
      <c r="A27" s="181" t="s">
        <v>177</v>
      </c>
      <c r="B27" s="432" t="s">
        <v>301</v>
      </c>
      <c r="C27" s="432"/>
      <c r="D27" s="432"/>
      <c r="E27" s="264">
        <v>2960</v>
      </c>
      <c r="F27" s="261"/>
      <c r="G27" s="330"/>
      <c r="H27" s="263">
        <f>SUM(H29:H30)</f>
        <v>60000</v>
      </c>
    </row>
    <row r="28" spans="1:8" ht="11.25">
      <c r="A28" s="181"/>
      <c r="B28" s="432" t="s">
        <v>297</v>
      </c>
      <c r="C28" s="432"/>
      <c r="D28" s="432"/>
      <c r="E28" s="264"/>
      <c r="F28" s="261"/>
      <c r="G28" s="330"/>
      <c r="H28" s="258"/>
    </row>
    <row r="29" spans="1:8" ht="15.75" customHeight="1">
      <c r="A29" s="319"/>
      <c r="B29" s="433" t="s">
        <v>302</v>
      </c>
      <c r="C29" s="434"/>
      <c r="D29" s="435"/>
      <c r="E29" s="284"/>
      <c r="F29" s="55"/>
      <c r="G29" s="49"/>
      <c r="H29" s="283">
        <v>30000</v>
      </c>
    </row>
    <row r="30" spans="1:8" ht="11.25">
      <c r="A30" s="181"/>
      <c r="B30" s="432" t="s">
        <v>303</v>
      </c>
      <c r="C30" s="432"/>
      <c r="D30" s="432"/>
      <c r="E30" s="264"/>
      <c r="F30" s="261"/>
      <c r="G30" s="330"/>
      <c r="H30" s="263">
        <v>30000</v>
      </c>
    </row>
    <row r="31" spans="1:8" ht="11.25">
      <c r="A31" s="181" t="s">
        <v>178</v>
      </c>
      <c r="B31" s="432" t="s">
        <v>304</v>
      </c>
      <c r="C31" s="432"/>
      <c r="D31" s="432"/>
      <c r="E31" s="264"/>
      <c r="F31" s="334">
        <f>SUM(F33:F37)</f>
        <v>92000</v>
      </c>
      <c r="G31" s="262">
        <f>SUM(G33:G37)</f>
        <v>3000</v>
      </c>
      <c r="H31" s="263">
        <f>SUM(H33:H37)</f>
        <v>366000</v>
      </c>
    </row>
    <row r="32" spans="1:8" ht="11.25">
      <c r="A32" s="181"/>
      <c r="B32" s="293" t="s">
        <v>297</v>
      </c>
      <c r="C32" s="294"/>
      <c r="D32" s="295"/>
      <c r="E32" s="264"/>
      <c r="F32" s="261"/>
      <c r="G32" s="330"/>
      <c r="H32" s="258"/>
    </row>
    <row r="33" spans="1:8" ht="11.25">
      <c r="A33" s="181"/>
      <c r="B33" s="432" t="s">
        <v>27</v>
      </c>
      <c r="C33" s="432"/>
      <c r="D33" s="432"/>
      <c r="E33" s="264">
        <v>4210</v>
      </c>
      <c r="F33" s="261"/>
      <c r="G33" s="330"/>
      <c r="H33" s="263">
        <v>35000</v>
      </c>
    </row>
    <row r="34" spans="1:8" ht="11.25">
      <c r="A34" s="181"/>
      <c r="B34" s="436" t="s">
        <v>5</v>
      </c>
      <c r="C34" s="437"/>
      <c r="D34" s="438"/>
      <c r="E34" s="264">
        <v>4270</v>
      </c>
      <c r="F34" s="261"/>
      <c r="G34" s="330"/>
      <c r="H34" s="263">
        <v>10000</v>
      </c>
    </row>
    <row r="35" spans="1:8" ht="11.25">
      <c r="A35" s="181"/>
      <c r="B35" s="436" t="s">
        <v>45</v>
      </c>
      <c r="C35" s="437"/>
      <c r="D35" s="438"/>
      <c r="E35" s="264">
        <v>4300</v>
      </c>
      <c r="F35" s="261">
        <v>92000</v>
      </c>
      <c r="G35" s="330"/>
      <c r="H35" s="263">
        <v>321000</v>
      </c>
    </row>
    <row r="36" spans="1:8" ht="11.25">
      <c r="A36" s="181"/>
      <c r="B36" s="293" t="s">
        <v>183</v>
      </c>
      <c r="C36" s="294"/>
      <c r="D36" s="295"/>
      <c r="E36" s="264">
        <v>4410</v>
      </c>
      <c r="F36" s="261"/>
      <c r="G36" s="330">
        <v>2000</v>
      </c>
      <c r="H36" s="263"/>
    </row>
    <row r="37" spans="1:8" ht="11.25">
      <c r="A37" s="181"/>
      <c r="B37" s="432" t="s">
        <v>188</v>
      </c>
      <c r="C37" s="432"/>
      <c r="D37" s="432"/>
      <c r="E37" s="264">
        <v>4430</v>
      </c>
      <c r="F37" s="261"/>
      <c r="G37" s="330">
        <v>1000</v>
      </c>
      <c r="H37" s="263"/>
    </row>
    <row r="38" spans="1:8" ht="19.5" customHeight="1">
      <c r="A38" s="181" t="s">
        <v>179</v>
      </c>
      <c r="B38" s="432" t="s">
        <v>257</v>
      </c>
      <c r="C38" s="432"/>
      <c r="D38" s="432"/>
      <c r="E38" s="264"/>
      <c r="F38" s="261"/>
      <c r="G38" s="330"/>
      <c r="H38" s="263">
        <v>20000</v>
      </c>
    </row>
    <row r="39" spans="1:8" ht="20.25" customHeight="1">
      <c r="A39" s="320">
        <v>4</v>
      </c>
      <c r="B39" s="439" t="s">
        <v>305</v>
      </c>
      <c r="C39" s="439"/>
      <c r="D39" s="439"/>
      <c r="E39" s="321"/>
      <c r="F39" s="256"/>
      <c r="G39" s="332"/>
      <c r="H39" s="258">
        <v>0</v>
      </c>
    </row>
    <row r="40" spans="1:8" ht="13.5" customHeight="1">
      <c r="A40" s="181" t="s">
        <v>306</v>
      </c>
      <c r="B40" s="427" t="s">
        <v>293</v>
      </c>
      <c r="C40" s="428"/>
      <c r="D40" s="429"/>
      <c r="E40" s="247"/>
      <c r="F40" s="256"/>
      <c r="G40" s="332"/>
      <c r="H40" s="263">
        <v>15000</v>
      </c>
    </row>
    <row r="41" spans="1:8" ht="13.5" customHeight="1">
      <c r="A41" s="181" t="s">
        <v>307</v>
      </c>
      <c r="B41" s="427" t="s">
        <v>294</v>
      </c>
      <c r="C41" s="428"/>
      <c r="D41" s="429"/>
      <c r="E41" s="247"/>
      <c r="F41" s="256"/>
      <c r="G41" s="332"/>
      <c r="H41" s="263"/>
    </row>
    <row r="42" spans="1:8" ht="14.25" customHeight="1" thickBot="1">
      <c r="A42" s="322" t="s">
        <v>308</v>
      </c>
      <c r="B42" s="441" t="s">
        <v>295</v>
      </c>
      <c r="C42" s="442"/>
      <c r="D42" s="443"/>
      <c r="E42" s="323"/>
      <c r="F42" s="324"/>
      <c r="G42" s="333"/>
      <c r="H42" s="325">
        <v>15000</v>
      </c>
    </row>
    <row r="43" spans="1:8" ht="20.25" customHeight="1" thickTop="1">
      <c r="A43" s="326"/>
      <c r="B43" s="326"/>
      <c r="C43" s="326"/>
      <c r="D43" s="326"/>
      <c r="E43" s="409"/>
      <c r="F43" s="409"/>
      <c r="G43" s="409"/>
      <c r="H43" s="409"/>
    </row>
    <row r="44" spans="1:8" ht="20.25" customHeight="1">
      <c r="A44" s="410" t="s">
        <v>30</v>
      </c>
      <c r="B44" s="410"/>
      <c r="C44" s="410"/>
      <c r="D44" s="410"/>
      <c r="E44" s="410"/>
      <c r="F44" s="410"/>
      <c r="G44" s="410"/>
      <c r="H44" s="410"/>
    </row>
    <row r="45" spans="1:8" ht="24.75" customHeight="1">
      <c r="A45" s="411" t="s">
        <v>452</v>
      </c>
      <c r="B45" s="411"/>
      <c r="C45" s="411"/>
      <c r="D45" s="411"/>
      <c r="E45" s="411"/>
      <c r="F45" s="411"/>
      <c r="G45" s="411"/>
      <c r="H45" s="411"/>
    </row>
    <row r="46" spans="5:8" ht="11.25">
      <c r="E46" s="422"/>
      <c r="F46" s="422"/>
      <c r="G46" s="422"/>
      <c r="H46" s="422"/>
    </row>
    <row r="47" ht="10.5" customHeight="1">
      <c r="K47" s="327"/>
    </row>
    <row r="48" spans="1:8" ht="11.25" customHeight="1">
      <c r="A48" s="296"/>
      <c r="B48" s="296"/>
      <c r="C48" s="296"/>
      <c r="D48" s="296"/>
      <c r="E48" s="440"/>
      <c r="F48" s="440"/>
      <c r="G48" s="440"/>
      <c r="H48" s="440"/>
    </row>
    <row r="49" spans="1:8" ht="78.75" customHeight="1">
      <c r="A49" s="440"/>
      <c r="B49" s="426"/>
      <c r="C49" s="426"/>
      <c r="D49" s="426"/>
      <c r="E49" s="426"/>
      <c r="F49" s="426"/>
      <c r="G49" s="426"/>
      <c r="H49" s="426"/>
    </row>
  </sheetData>
  <mergeCells count="41">
    <mergeCell ref="A49:H49"/>
    <mergeCell ref="B40:D40"/>
    <mergeCell ref="B41:D41"/>
    <mergeCell ref="B42:D42"/>
    <mergeCell ref="E43:H43"/>
    <mergeCell ref="A44:H44"/>
    <mergeCell ref="A45:H45"/>
    <mergeCell ref="E46:H46"/>
    <mergeCell ref="E48:H48"/>
    <mergeCell ref="B35:D35"/>
    <mergeCell ref="B37:D37"/>
    <mergeCell ref="B38:D38"/>
    <mergeCell ref="B39:D39"/>
    <mergeCell ref="B30:D30"/>
    <mergeCell ref="B31:D31"/>
    <mergeCell ref="B33:D33"/>
    <mergeCell ref="B34:D34"/>
    <mergeCell ref="B26:D26"/>
    <mergeCell ref="B27:D27"/>
    <mergeCell ref="B28:D28"/>
    <mergeCell ref="B29:D29"/>
    <mergeCell ref="B21:D21"/>
    <mergeCell ref="B23:D23"/>
    <mergeCell ref="B24:D24"/>
    <mergeCell ref="B25:D25"/>
    <mergeCell ref="B17:D17"/>
    <mergeCell ref="B18:D18"/>
    <mergeCell ref="B19:D19"/>
    <mergeCell ref="B20:D20"/>
    <mergeCell ref="A13:B13"/>
    <mergeCell ref="B15:D15"/>
    <mergeCell ref="B16:D16"/>
    <mergeCell ref="E5:H5"/>
    <mergeCell ref="E6:H6"/>
    <mergeCell ref="A7:H7"/>
    <mergeCell ref="A8:H8"/>
    <mergeCell ref="E1:H1"/>
    <mergeCell ref="E2:H2"/>
    <mergeCell ref="E3:H3"/>
    <mergeCell ref="A4:B4"/>
    <mergeCell ref="E4:H4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17" sqref="G17"/>
    </sheetView>
  </sheetViews>
  <sheetFormatPr defaultColWidth="9.00390625" defaultRowHeight="12.75"/>
  <cols>
    <col min="1" max="1" width="7.375" style="2" customWidth="1"/>
    <col min="2" max="2" width="10.125" style="2" customWidth="1"/>
    <col min="3" max="3" width="10.375" style="2" customWidth="1"/>
    <col min="4" max="4" width="12.25390625" style="2" customWidth="1"/>
    <col min="5" max="5" width="10.75390625" style="2" customWidth="1"/>
    <col min="6" max="7" width="11.125" style="2" customWidth="1"/>
    <col min="8" max="8" width="12.25390625" style="3" customWidth="1"/>
    <col min="9" max="16384" width="9.125" style="2" customWidth="1"/>
  </cols>
  <sheetData>
    <row r="1" spans="5:10" ht="11.25">
      <c r="E1" s="238"/>
      <c r="F1" s="238"/>
      <c r="G1" s="238" t="s">
        <v>7</v>
      </c>
      <c r="H1" s="238"/>
      <c r="I1" s="239"/>
      <c r="J1" s="239"/>
    </row>
    <row r="2" spans="7:10" ht="11.25">
      <c r="G2" s="2" t="s">
        <v>435</v>
      </c>
      <c r="H2" s="240"/>
      <c r="I2" s="238"/>
      <c r="J2" s="238"/>
    </row>
    <row r="3" spans="7:10" ht="11.25">
      <c r="G3" s="2" t="s">
        <v>9</v>
      </c>
      <c r="H3" s="240"/>
      <c r="I3" s="238"/>
      <c r="J3" s="238"/>
    </row>
    <row r="4" spans="7:10" ht="11.25">
      <c r="G4" s="2" t="s">
        <v>434</v>
      </c>
      <c r="H4" s="240"/>
      <c r="I4" s="238"/>
      <c r="J4" s="238"/>
    </row>
    <row r="7" spans="1:10" ht="11.25">
      <c r="A7" s="426" t="s">
        <v>160</v>
      </c>
      <c r="B7" s="426"/>
      <c r="C7" s="426"/>
      <c r="D7" s="426"/>
      <c r="E7" s="426"/>
      <c r="F7" s="426"/>
      <c r="G7" s="426"/>
      <c r="H7" s="426"/>
      <c r="I7" s="1"/>
      <c r="J7" s="1"/>
    </row>
    <row r="8" spans="1:10" ht="21.75" customHeight="1">
      <c r="A8" s="440" t="s">
        <v>284</v>
      </c>
      <c r="B8" s="440"/>
      <c r="C8" s="440"/>
      <c r="D8" s="440"/>
      <c r="E8" s="440"/>
      <c r="F8" s="440"/>
      <c r="G8" s="440"/>
      <c r="H8" s="440"/>
      <c r="I8" s="1"/>
      <c r="J8" s="1"/>
    </row>
    <row r="10" spans="1:2" ht="11.25">
      <c r="A10" s="241" t="s">
        <v>217</v>
      </c>
      <c r="B10" s="241"/>
    </row>
    <row r="11" ht="12" thickBot="1">
      <c r="A11" s="2" t="s">
        <v>285</v>
      </c>
    </row>
    <row r="12" spans="1:8" ht="21.75" customHeight="1" thickTop="1">
      <c r="A12" s="242" t="s">
        <v>161</v>
      </c>
      <c r="B12" s="412" t="s">
        <v>162</v>
      </c>
      <c r="C12" s="413"/>
      <c r="D12" s="414"/>
      <c r="E12" s="244" t="s">
        <v>163</v>
      </c>
      <c r="F12" s="243" t="s">
        <v>164</v>
      </c>
      <c r="G12" s="243" t="s">
        <v>165</v>
      </c>
      <c r="H12" s="245" t="s">
        <v>166</v>
      </c>
    </row>
    <row r="13" spans="1:8" ht="11.25">
      <c r="A13" s="246">
        <v>1</v>
      </c>
      <c r="B13" s="424">
        <v>2</v>
      </c>
      <c r="C13" s="424"/>
      <c r="D13" s="424"/>
      <c r="E13" s="247">
        <v>3</v>
      </c>
      <c r="F13" s="248"/>
      <c r="G13" s="248"/>
      <c r="H13" s="249">
        <v>4</v>
      </c>
    </row>
    <row r="14" spans="1:8" ht="18.75" customHeight="1">
      <c r="A14" s="250">
        <v>1</v>
      </c>
      <c r="B14" s="415" t="s">
        <v>167</v>
      </c>
      <c r="C14" s="416"/>
      <c r="D14" s="417"/>
      <c r="E14" s="251"/>
      <c r="F14" s="252"/>
      <c r="G14" s="253"/>
      <c r="H14" s="254">
        <v>783</v>
      </c>
    </row>
    <row r="15" spans="1:8" ht="11.25">
      <c r="A15" s="246">
        <v>2</v>
      </c>
      <c r="B15" s="425" t="s">
        <v>168</v>
      </c>
      <c r="C15" s="425"/>
      <c r="D15" s="425"/>
      <c r="E15" s="255"/>
      <c r="F15" s="256">
        <f>SUM(F16:F21)</f>
        <v>1000</v>
      </c>
      <c r="G15" s="257">
        <f>SUM(G16:G21)</f>
        <v>0</v>
      </c>
      <c r="H15" s="258">
        <f>SUM(H16:H21)</f>
        <v>6400</v>
      </c>
    </row>
    <row r="16" spans="1:8" ht="11.25" customHeight="1">
      <c r="A16" s="259" t="s">
        <v>169</v>
      </c>
      <c r="B16" s="427" t="s">
        <v>230</v>
      </c>
      <c r="C16" s="428"/>
      <c r="D16" s="429"/>
      <c r="E16" s="260" t="s">
        <v>231</v>
      </c>
      <c r="F16" s="261"/>
      <c r="G16" s="262"/>
      <c r="H16" s="263"/>
    </row>
    <row r="17" spans="1:8" ht="11.25" customHeight="1">
      <c r="A17" s="259" t="s">
        <v>172</v>
      </c>
      <c r="B17" s="427" t="s">
        <v>170</v>
      </c>
      <c r="C17" s="428"/>
      <c r="D17" s="429"/>
      <c r="E17" s="260" t="s">
        <v>171</v>
      </c>
      <c r="F17" s="261"/>
      <c r="G17" s="262"/>
      <c r="H17" s="263"/>
    </row>
    <row r="18" spans="1:8" ht="11.25" customHeight="1">
      <c r="A18" s="259" t="s">
        <v>175</v>
      </c>
      <c r="B18" s="427" t="s">
        <v>251</v>
      </c>
      <c r="C18" s="428"/>
      <c r="D18" s="429"/>
      <c r="E18" s="260" t="s">
        <v>250</v>
      </c>
      <c r="F18" s="261">
        <v>1000</v>
      </c>
      <c r="G18" s="262"/>
      <c r="H18" s="263">
        <v>6400</v>
      </c>
    </row>
    <row r="19" spans="1:8" ht="11.25">
      <c r="A19" s="259"/>
      <c r="B19" s="427"/>
      <c r="C19" s="428"/>
      <c r="D19" s="429"/>
      <c r="E19" s="260"/>
      <c r="F19" s="261"/>
      <c r="G19" s="262"/>
      <c r="H19" s="263"/>
    </row>
    <row r="20" spans="1:8" ht="11.25">
      <c r="A20" s="259"/>
      <c r="B20" s="430"/>
      <c r="C20" s="430"/>
      <c r="D20" s="430"/>
      <c r="E20" s="260"/>
      <c r="F20" s="261"/>
      <c r="G20" s="262"/>
      <c r="H20" s="263"/>
    </row>
    <row r="21" spans="1:8" ht="11.25">
      <c r="A21" s="259"/>
      <c r="B21" s="418"/>
      <c r="C21" s="418"/>
      <c r="D21" s="418"/>
      <c r="E21" s="11"/>
      <c r="F21" s="261"/>
      <c r="G21" s="262"/>
      <c r="H21" s="263"/>
    </row>
    <row r="22" spans="1:8" ht="18.75" customHeight="1">
      <c r="A22" s="250">
        <v>3</v>
      </c>
      <c r="B22" s="419" t="s">
        <v>176</v>
      </c>
      <c r="C22" s="419"/>
      <c r="D22" s="419"/>
      <c r="E22" s="265"/>
      <c r="F22" s="252">
        <f>SUM(F23:F31)</f>
        <v>1000</v>
      </c>
      <c r="G22" s="253">
        <f>SUM(G23:G28)</f>
        <v>0</v>
      </c>
      <c r="H22" s="254">
        <f>SUM(H23:H31)</f>
        <v>7183</v>
      </c>
    </row>
    <row r="23" spans="1:8" ht="11.25">
      <c r="A23" s="259" t="s">
        <v>177</v>
      </c>
      <c r="B23" s="436" t="s">
        <v>286</v>
      </c>
      <c r="C23" s="437"/>
      <c r="D23" s="438"/>
      <c r="E23" s="11" t="s">
        <v>287</v>
      </c>
      <c r="F23" s="261">
        <v>500</v>
      </c>
      <c r="G23" s="262"/>
      <c r="H23" s="263">
        <v>6500</v>
      </c>
    </row>
    <row r="24" spans="1:8" ht="11.25">
      <c r="A24" s="259" t="s">
        <v>178</v>
      </c>
      <c r="B24" s="432" t="s">
        <v>187</v>
      </c>
      <c r="C24" s="432"/>
      <c r="D24" s="432"/>
      <c r="E24" s="11" t="s">
        <v>186</v>
      </c>
      <c r="F24" s="261"/>
      <c r="G24" s="262"/>
      <c r="H24" s="263"/>
    </row>
    <row r="25" spans="1:8" ht="11.25">
      <c r="A25" s="259" t="s">
        <v>179</v>
      </c>
      <c r="B25" s="436" t="s">
        <v>4</v>
      </c>
      <c r="C25" s="437"/>
      <c r="D25" s="438"/>
      <c r="E25" s="11" t="s">
        <v>2</v>
      </c>
      <c r="F25" s="261"/>
      <c r="G25" s="262"/>
      <c r="H25" s="263"/>
    </row>
    <row r="26" spans="1:8" ht="11.25">
      <c r="A26" s="259" t="s">
        <v>180</v>
      </c>
      <c r="B26" s="436" t="s">
        <v>5</v>
      </c>
      <c r="C26" s="437"/>
      <c r="D26" s="438"/>
      <c r="E26" s="11" t="s">
        <v>3</v>
      </c>
      <c r="F26" s="261"/>
      <c r="G26" s="262"/>
      <c r="H26" s="263"/>
    </row>
    <row r="27" spans="1:8" ht="11.25">
      <c r="A27" s="259" t="s">
        <v>181</v>
      </c>
      <c r="B27" s="432" t="s">
        <v>45</v>
      </c>
      <c r="C27" s="432"/>
      <c r="D27" s="432"/>
      <c r="E27" s="11" t="s">
        <v>44</v>
      </c>
      <c r="F27" s="261">
        <v>500</v>
      </c>
      <c r="G27" s="262"/>
      <c r="H27" s="263">
        <v>683</v>
      </c>
    </row>
    <row r="28" spans="1:8" ht="11.25">
      <c r="A28" s="259" t="s">
        <v>182</v>
      </c>
      <c r="B28" s="436" t="s">
        <v>183</v>
      </c>
      <c r="C28" s="437"/>
      <c r="D28" s="438"/>
      <c r="E28" s="11" t="s">
        <v>184</v>
      </c>
      <c r="F28" s="261"/>
      <c r="G28" s="262"/>
      <c r="H28" s="263"/>
    </row>
    <row r="29" spans="1:8" ht="11.25">
      <c r="A29" s="181" t="s">
        <v>189</v>
      </c>
      <c r="B29" s="436" t="s">
        <v>188</v>
      </c>
      <c r="C29" s="437"/>
      <c r="D29" s="438"/>
      <c r="E29" s="264">
        <v>4430</v>
      </c>
      <c r="F29" s="261"/>
      <c r="G29" s="262"/>
      <c r="H29" s="263"/>
    </row>
    <row r="30" spans="1:8" ht="11.25">
      <c r="A30" s="266"/>
      <c r="B30" s="418"/>
      <c r="C30" s="418"/>
      <c r="D30" s="418"/>
      <c r="E30" s="267"/>
      <c r="F30" s="261"/>
      <c r="G30" s="262"/>
      <c r="H30" s="263"/>
    </row>
    <row r="31" spans="1:8" ht="11.25">
      <c r="A31" s="266"/>
      <c r="B31" s="418"/>
      <c r="C31" s="418"/>
      <c r="D31" s="418"/>
      <c r="E31" s="267"/>
      <c r="F31" s="261"/>
      <c r="G31" s="262"/>
      <c r="H31" s="263"/>
    </row>
    <row r="32" spans="1:8" ht="26.25" customHeight="1" thickBot="1">
      <c r="A32" s="268">
        <v>4</v>
      </c>
      <c r="B32" s="399" t="s">
        <v>185</v>
      </c>
      <c r="C32" s="399"/>
      <c r="D32" s="399"/>
      <c r="E32" s="269"/>
      <c r="F32" s="270">
        <f>F14+F15-F22</f>
        <v>0</v>
      </c>
      <c r="G32" s="271">
        <f>G14+G15-G22</f>
        <v>0</v>
      </c>
      <c r="H32" s="272">
        <f>H14+H15-H22</f>
        <v>0</v>
      </c>
    </row>
    <row r="33" ht="12" thickTop="1"/>
    <row r="34" spans="1:8" ht="18" customHeight="1">
      <c r="A34" s="273"/>
      <c r="B34" s="273"/>
      <c r="C34" s="273"/>
      <c r="D34" s="273"/>
      <c r="E34" s="273"/>
      <c r="F34" s="273"/>
      <c r="G34" s="273"/>
      <c r="H34" s="274"/>
    </row>
    <row r="35" spans="1:8" ht="21.75" customHeight="1">
      <c r="A35" s="422" t="s">
        <v>30</v>
      </c>
      <c r="B35" s="422"/>
      <c r="C35" s="422"/>
      <c r="D35" s="422"/>
      <c r="E35" s="422"/>
      <c r="F35" s="422"/>
      <c r="G35" s="422"/>
      <c r="H35" s="422"/>
    </row>
    <row r="36" spans="1:8" ht="14.25" customHeight="1">
      <c r="A36" s="398" t="s">
        <v>232</v>
      </c>
      <c r="B36" s="398"/>
      <c r="C36" s="398"/>
      <c r="D36" s="398"/>
      <c r="E36" s="398"/>
      <c r="F36" s="398"/>
      <c r="G36" s="398"/>
      <c r="H36" s="398"/>
    </row>
    <row r="39" ht="11.25">
      <c r="H39" s="237"/>
    </row>
    <row r="41" ht="11.25">
      <c r="H41" s="237"/>
    </row>
  </sheetData>
  <mergeCells count="25">
    <mergeCell ref="A36:H36"/>
    <mergeCell ref="B30:D30"/>
    <mergeCell ref="B31:D31"/>
    <mergeCell ref="B32:D32"/>
    <mergeCell ref="A35:H35"/>
    <mergeCell ref="B26:D26"/>
    <mergeCell ref="B27:D27"/>
    <mergeCell ref="B28:D28"/>
    <mergeCell ref="B29:D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A7:H7"/>
    <mergeCell ref="A8:H8"/>
    <mergeCell ref="B12:D12"/>
    <mergeCell ref="B13:D1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G18" sqref="G18"/>
    </sheetView>
  </sheetViews>
  <sheetFormatPr defaultColWidth="9.00390625" defaultRowHeight="12.75"/>
  <cols>
    <col min="1" max="1" width="7.375" style="2" customWidth="1"/>
    <col min="2" max="2" width="10.125" style="2" customWidth="1"/>
    <col min="3" max="3" width="10.375" style="2" customWidth="1"/>
    <col min="4" max="4" width="12.25390625" style="2" customWidth="1"/>
    <col min="5" max="5" width="10.75390625" style="2" customWidth="1"/>
    <col min="6" max="7" width="11.125" style="2" customWidth="1"/>
    <col min="8" max="8" width="12.25390625" style="3" customWidth="1"/>
    <col min="9" max="16384" width="9.125" style="2" customWidth="1"/>
  </cols>
  <sheetData>
    <row r="1" spans="5:10" ht="11.25">
      <c r="E1" s="238"/>
      <c r="F1" s="238"/>
      <c r="G1" s="238" t="s">
        <v>211</v>
      </c>
      <c r="H1" s="238"/>
      <c r="I1" s="239"/>
      <c r="J1" s="239"/>
    </row>
    <row r="2" spans="7:10" ht="11.25">
      <c r="G2" s="2" t="s">
        <v>435</v>
      </c>
      <c r="H2" s="240"/>
      <c r="I2" s="238"/>
      <c r="J2" s="238"/>
    </row>
    <row r="3" spans="7:10" ht="11.25">
      <c r="G3" s="2" t="s">
        <v>9</v>
      </c>
      <c r="H3" s="240"/>
      <c r="I3" s="238"/>
      <c r="J3" s="238"/>
    </row>
    <row r="4" spans="7:10" ht="11.25">
      <c r="G4" s="2" t="s">
        <v>434</v>
      </c>
      <c r="H4" s="240"/>
      <c r="I4" s="238"/>
      <c r="J4" s="238"/>
    </row>
    <row r="7" spans="1:10" ht="11.25">
      <c r="A7" s="426" t="s">
        <v>160</v>
      </c>
      <c r="B7" s="426"/>
      <c r="C7" s="426"/>
      <c r="D7" s="426"/>
      <c r="E7" s="426"/>
      <c r="F7" s="426"/>
      <c r="G7" s="426"/>
      <c r="H7" s="426"/>
      <c r="I7" s="1"/>
      <c r="J7" s="1"/>
    </row>
    <row r="8" spans="1:10" ht="21.75" customHeight="1">
      <c r="A8" s="440" t="s">
        <v>220</v>
      </c>
      <c r="B8" s="440"/>
      <c r="C8" s="440"/>
      <c r="D8" s="440"/>
      <c r="E8" s="440"/>
      <c r="F8" s="440"/>
      <c r="G8" s="440"/>
      <c r="H8" s="440"/>
      <c r="I8" s="1"/>
      <c r="J8" s="1"/>
    </row>
    <row r="10" spans="1:2" ht="11.25">
      <c r="A10" s="241" t="s">
        <v>221</v>
      </c>
      <c r="B10" s="241"/>
    </row>
    <row r="11" ht="12" thickBot="1">
      <c r="A11" s="2" t="s">
        <v>222</v>
      </c>
    </row>
    <row r="12" spans="1:8" ht="21.75" customHeight="1" thickTop="1">
      <c r="A12" s="242" t="s">
        <v>161</v>
      </c>
      <c r="B12" s="412" t="s">
        <v>162</v>
      </c>
      <c r="C12" s="413"/>
      <c r="D12" s="414"/>
      <c r="E12" s="244" t="s">
        <v>163</v>
      </c>
      <c r="F12" s="243" t="s">
        <v>164</v>
      </c>
      <c r="G12" s="243" t="s">
        <v>165</v>
      </c>
      <c r="H12" s="245" t="s">
        <v>166</v>
      </c>
    </row>
    <row r="13" spans="1:8" ht="11.25">
      <c r="A13" s="246">
        <v>1</v>
      </c>
      <c r="B13" s="424">
        <v>2</v>
      </c>
      <c r="C13" s="424"/>
      <c r="D13" s="424"/>
      <c r="E13" s="247">
        <v>3</v>
      </c>
      <c r="F13" s="248"/>
      <c r="G13" s="248"/>
      <c r="H13" s="249">
        <v>4</v>
      </c>
    </row>
    <row r="14" spans="1:8" ht="18.75" customHeight="1">
      <c r="A14" s="250">
        <v>1</v>
      </c>
      <c r="B14" s="415" t="s">
        <v>167</v>
      </c>
      <c r="C14" s="416"/>
      <c r="D14" s="417"/>
      <c r="E14" s="251"/>
      <c r="F14" s="252"/>
      <c r="G14" s="253"/>
      <c r="H14" s="254">
        <v>11400</v>
      </c>
    </row>
    <row r="15" spans="1:8" ht="11.25">
      <c r="A15" s="246">
        <v>2</v>
      </c>
      <c r="B15" s="425" t="s">
        <v>168</v>
      </c>
      <c r="C15" s="425"/>
      <c r="D15" s="425"/>
      <c r="E15" s="255"/>
      <c r="F15" s="256">
        <f>SUM(F16:F20)</f>
        <v>11400</v>
      </c>
      <c r="G15" s="257">
        <f>SUM(G16:G20)</f>
        <v>0</v>
      </c>
      <c r="H15" s="258">
        <f>SUM(H16:H20)</f>
        <v>11400</v>
      </c>
    </row>
    <row r="16" spans="1:8" ht="11.25" customHeight="1">
      <c r="A16" s="259" t="s">
        <v>169</v>
      </c>
      <c r="B16" s="430" t="s">
        <v>170</v>
      </c>
      <c r="C16" s="430"/>
      <c r="D16" s="430"/>
      <c r="E16" s="260" t="s">
        <v>171</v>
      </c>
      <c r="F16" s="261"/>
      <c r="G16" s="262"/>
      <c r="H16" s="263"/>
    </row>
    <row r="17" spans="1:8" ht="11.25" customHeight="1">
      <c r="A17" s="259" t="s">
        <v>172</v>
      </c>
      <c r="B17" s="427" t="s">
        <v>173</v>
      </c>
      <c r="C17" s="428"/>
      <c r="D17" s="429"/>
      <c r="E17" s="260" t="s">
        <v>174</v>
      </c>
      <c r="F17" s="261">
        <v>11400</v>
      </c>
      <c r="G17" s="262"/>
      <c r="H17" s="263">
        <v>11400</v>
      </c>
    </row>
    <row r="18" spans="1:8" ht="11.25">
      <c r="A18" s="259" t="s">
        <v>175</v>
      </c>
      <c r="B18" s="427" t="s">
        <v>0</v>
      </c>
      <c r="C18" s="428"/>
      <c r="D18" s="429"/>
      <c r="E18" s="260" t="s">
        <v>1</v>
      </c>
      <c r="F18" s="261"/>
      <c r="G18" s="262"/>
      <c r="H18" s="263"/>
    </row>
    <row r="19" spans="1:8" ht="11.25">
      <c r="A19" s="259"/>
      <c r="B19" s="430"/>
      <c r="C19" s="430"/>
      <c r="D19" s="430"/>
      <c r="E19" s="260"/>
      <c r="F19" s="261"/>
      <c r="G19" s="262"/>
      <c r="H19" s="263"/>
    </row>
    <row r="20" spans="1:8" ht="11.25">
      <c r="A20" s="259"/>
      <c r="B20" s="418"/>
      <c r="C20" s="418"/>
      <c r="D20" s="418"/>
      <c r="E20" s="11"/>
      <c r="F20" s="261"/>
      <c r="G20" s="262"/>
      <c r="H20" s="263"/>
    </row>
    <row r="21" spans="1:8" ht="18.75" customHeight="1">
      <c r="A21" s="250">
        <v>3</v>
      </c>
      <c r="B21" s="419" t="s">
        <v>176</v>
      </c>
      <c r="C21" s="419"/>
      <c r="D21" s="419"/>
      <c r="E21" s="265"/>
      <c r="F21" s="252">
        <f>SUM(F22:F30)</f>
        <v>11400</v>
      </c>
      <c r="G21" s="253">
        <f>SUM(G22:G27)</f>
        <v>0</v>
      </c>
      <c r="H21" s="254">
        <f>SUM(H22:H30)</f>
        <v>22800</v>
      </c>
    </row>
    <row r="22" spans="1:8" ht="11.25">
      <c r="A22" s="259" t="s">
        <v>177</v>
      </c>
      <c r="B22" s="427" t="s">
        <v>208</v>
      </c>
      <c r="C22" s="428"/>
      <c r="D22" s="429"/>
      <c r="E22" s="11" t="s">
        <v>26</v>
      </c>
      <c r="F22" s="261">
        <v>11370</v>
      </c>
      <c r="G22" s="262"/>
      <c r="H22" s="263">
        <v>22759</v>
      </c>
    </row>
    <row r="23" spans="1:8" ht="11.25">
      <c r="A23" s="259" t="s">
        <v>178</v>
      </c>
      <c r="B23" s="432" t="s">
        <v>187</v>
      </c>
      <c r="C23" s="432"/>
      <c r="D23" s="432"/>
      <c r="E23" s="11" t="s">
        <v>186</v>
      </c>
      <c r="F23" s="261"/>
      <c r="G23" s="262"/>
      <c r="H23" s="263"/>
    </row>
    <row r="24" spans="1:8" ht="11.25">
      <c r="A24" s="259" t="s">
        <v>179</v>
      </c>
      <c r="B24" s="436" t="s">
        <v>210</v>
      </c>
      <c r="C24" s="437"/>
      <c r="D24" s="438"/>
      <c r="E24" s="11" t="s">
        <v>209</v>
      </c>
      <c r="F24" s="261"/>
      <c r="G24" s="262"/>
      <c r="H24" s="263"/>
    </row>
    <row r="25" spans="1:8" ht="11.25">
      <c r="A25" s="259" t="s">
        <v>180</v>
      </c>
      <c r="B25" s="436" t="s">
        <v>5</v>
      </c>
      <c r="C25" s="437"/>
      <c r="D25" s="438"/>
      <c r="E25" s="11" t="s">
        <v>3</v>
      </c>
      <c r="F25" s="261"/>
      <c r="G25" s="262"/>
      <c r="H25" s="263"/>
    </row>
    <row r="26" spans="1:8" ht="11.25">
      <c r="A26" s="259" t="s">
        <v>181</v>
      </c>
      <c r="B26" s="436" t="s">
        <v>45</v>
      </c>
      <c r="C26" s="437"/>
      <c r="D26" s="438"/>
      <c r="E26" s="11" t="s">
        <v>44</v>
      </c>
      <c r="F26" s="261">
        <v>30</v>
      </c>
      <c r="G26" s="262"/>
      <c r="H26" s="263">
        <v>41</v>
      </c>
    </row>
    <row r="27" spans="1:8" ht="11.25">
      <c r="A27" s="259" t="s">
        <v>182</v>
      </c>
      <c r="B27" s="436" t="s">
        <v>183</v>
      </c>
      <c r="C27" s="437"/>
      <c r="D27" s="438"/>
      <c r="E27" s="11" t="s">
        <v>184</v>
      </c>
      <c r="F27" s="261"/>
      <c r="G27" s="262"/>
      <c r="H27" s="263"/>
    </row>
    <row r="28" spans="1:8" ht="23.25" customHeight="1">
      <c r="A28" s="181" t="s">
        <v>189</v>
      </c>
      <c r="B28" s="433" t="s">
        <v>208</v>
      </c>
      <c r="C28" s="434"/>
      <c r="D28" s="435"/>
      <c r="E28" s="284">
        <v>6090</v>
      </c>
      <c r="F28" s="55"/>
      <c r="G28" s="49"/>
      <c r="H28" s="283"/>
    </row>
    <row r="29" spans="1:8" ht="11.25">
      <c r="A29" s="266"/>
      <c r="B29" s="418"/>
      <c r="C29" s="418"/>
      <c r="D29" s="418"/>
      <c r="E29" s="267"/>
      <c r="F29" s="261"/>
      <c r="G29" s="262"/>
      <c r="H29" s="263"/>
    </row>
    <row r="30" spans="1:8" ht="11.25">
      <c r="A30" s="266"/>
      <c r="B30" s="418"/>
      <c r="C30" s="418"/>
      <c r="D30" s="418"/>
      <c r="E30" s="267"/>
      <c r="F30" s="261"/>
      <c r="G30" s="262"/>
      <c r="H30" s="263"/>
    </row>
    <row r="31" spans="1:8" ht="26.25" customHeight="1" thickBot="1">
      <c r="A31" s="268">
        <v>4</v>
      </c>
      <c r="B31" s="399" t="s">
        <v>185</v>
      </c>
      <c r="C31" s="399"/>
      <c r="D31" s="399"/>
      <c r="E31" s="269"/>
      <c r="F31" s="270">
        <f>F14+F15-F21</f>
        <v>0</v>
      </c>
      <c r="G31" s="271">
        <f>G14+G15-G21</f>
        <v>0</v>
      </c>
      <c r="H31" s="272">
        <f>H14+H15-H21</f>
        <v>0</v>
      </c>
    </row>
    <row r="32" ht="12" thickTop="1"/>
    <row r="33" spans="1:8" ht="18" customHeight="1">
      <c r="A33" s="273"/>
      <c r="B33" s="273"/>
      <c r="C33" s="273"/>
      <c r="D33" s="273"/>
      <c r="E33" s="273"/>
      <c r="F33" s="273"/>
      <c r="G33" s="273"/>
      <c r="H33" s="274"/>
    </row>
    <row r="34" spans="1:8" ht="21.75" customHeight="1">
      <c r="A34" s="422" t="s">
        <v>30</v>
      </c>
      <c r="B34" s="422"/>
      <c r="C34" s="422"/>
      <c r="D34" s="422"/>
      <c r="E34" s="422"/>
      <c r="F34" s="422"/>
      <c r="G34" s="422"/>
      <c r="H34" s="422"/>
    </row>
    <row r="35" spans="1:8" ht="24.75" customHeight="1">
      <c r="A35" s="398" t="s">
        <v>223</v>
      </c>
      <c r="B35" s="398"/>
      <c r="C35" s="398"/>
      <c r="D35" s="398"/>
      <c r="E35" s="398"/>
      <c r="F35" s="398"/>
      <c r="G35" s="398"/>
      <c r="H35" s="398"/>
    </row>
    <row r="38" ht="11.25">
      <c r="H38" s="237"/>
    </row>
    <row r="40" ht="11.25">
      <c r="H40" s="237"/>
    </row>
  </sheetData>
  <mergeCells count="24">
    <mergeCell ref="B30:D30"/>
    <mergeCell ref="B31:D31"/>
    <mergeCell ref="A34:H34"/>
    <mergeCell ref="A35:H35"/>
    <mergeCell ref="B26:D26"/>
    <mergeCell ref="B27:D27"/>
    <mergeCell ref="B28:D28"/>
    <mergeCell ref="B29:D29"/>
    <mergeCell ref="B25:D25"/>
    <mergeCell ref="B24:D24"/>
    <mergeCell ref="B22:D22"/>
    <mergeCell ref="B23:D23"/>
    <mergeCell ref="B18:D18"/>
    <mergeCell ref="B19:D19"/>
    <mergeCell ref="B20:D20"/>
    <mergeCell ref="B21:D21"/>
    <mergeCell ref="B14:D14"/>
    <mergeCell ref="B15:D15"/>
    <mergeCell ref="B16:D16"/>
    <mergeCell ref="B17:D17"/>
    <mergeCell ref="A7:H7"/>
    <mergeCell ref="A8:H8"/>
    <mergeCell ref="B12:D12"/>
    <mergeCell ref="B13:D13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17" sqref="G17"/>
    </sheetView>
  </sheetViews>
  <sheetFormatPr defaultColWidth="9.00390625" defaultRowHeight="12.75"/>
  <cols>
    <col min="1" max="1" width="7.375" style="2" customWidth="1"/>
    <col min="2" max="2" width="10.125" style="2" customWidth="1"/>
    <col min="3" max="3" width="10.375" style="2" customWidth="1"/>
    <col min="4" max="4" width="12.25390625" style="2" customWidth="1"/>
    <col min="5" max="5" width="10.75390625" style="2" customWidth="1"/>
    <col min="6" max="7" width="11.125" style="2" customWidth="1"/>
    <col min="8" max="8" width="12.25390625" style="3" customWidth="1"/>
    <col min="9" max="16384" width="9.125" style="2" customWidth="1"/>
  </cols>
  <sheetData>
    <row r="1" spans="5:10" ht="11.25">
      <c r="E1" s="238"/>
      <c r="F1" s="238"/>
      <c r="G1" s="238" t="s">
        <v>406</v>
      </c>
      <c r="H1" s="238"/>
      <c r="I1" s="239"/>
      <c r="J1" s="239"/>
    </row>
    <row r="2" spans="7:10" ht="11.25">
      <c r="G2" s="2" t="s">
        <v>435</v>
      </c>
      <c r="H2" s="240"/>
      <c r="I2" s="238"/>
      <c r="J2" s="238"/>
    </row>
    <row r="3" spans="7:10" ht="11.25">
      <c r="G3" s="2" t="s">
        <v>9</v>
      </c>
      <c r="H3" s="240"/>
      <c r="I3" s="238"/>
      <c r="J3" s="238"/>
    </row>
    <row r="4" spans="7:10" ht="11.25">
      <c r="G4" s="2" t="s">
        <v>434</v>
      </c>
      <c r="H4" s="240"/>
      <c r="I4" s="238"/>
      <c r="J4" s="238"/>
    </row>
    <row r="7" spans="1:10" ht="11.25">
      <c r="A7" s="426" t="s">
        <v>160</v>
      </c>
      <c r="B7" s="426"/>
      <c r="C7" s="426"/>
      <c r="D7" s="426"/>
      <c r="E7" s="426"/>
      <c r="F7" s="426"/>
      <c r="G7" s="426"/>
      <c r="H7" s="426"/>
      <c r="I7" s="1"/>
      <c r="J7" s="1"/>
    </row>
    <row r="8" spans="1:10" ht="21.75" customHeight="1">
      <c r="A8" s="440" t="s">
        <v>336</v>
      </c>
      <c r="B8" s="440"/>
      <c r="C8" s="440"/>
      <c r="D8" s="440"/>
      <c r="E8" s="440"/>
      <c r="F8" s="440"/>
      <c r="G8" s="440"/>
      <c r="H8" s="440"/>
      <c r="I8" s="1"/>
      <c r="J8" s="1"/>
    </row>
    <row r="10" spans="1:2" ht="11.25">
      <c r="A10" s="241" t="s">
        <v>337</v>
      </c>
      <c r="B10" s="241"/>
    </row>
    <row r="11" ht="12" thickBot="1">
      <c r="A11" s="2" t="s">
        <v>338</v>
      </c>
    </row>
    <row r="12" spans="1:8" ht="21.75" customHeight="1" thickTop="1">
      <c r="A12" s="242" t="s">
        <v>161</v>
      </c>
      <c r="B12" s="412" t="s">
        <v>162</v>
      </c>
      <c r="C12" s="413"/>
      <c r="D12" s="414"/>
      <c r="E12" s="244" t="s">
        <v>163</v>
      </c>
      <c r="F12" s="243" t="s">
        <v>164</v>
      </c>
      <c r="G12" s="243" t="s">
        <v>165</v>
      </c>
      <c r="H12" s="245" t="s">
        <v>166</v>
      </c>
    </row>
    <row r="13" spans="1:8" ht="11.25">
      <c r="A13" s="246">
        <v>1</v>
      </c>
      <c r="B13" s="424">
        <v>2</v>
      </c>
      <c r="C13" s="424"/>
      <c r="D13" s="424"/>
      <c r="E13" s="247">
        <v>3</v>
      </c>
      <c r="F13" s="248"/>
      <c r="G13" s="248"/>
      <c r="H13" s="249">
        <v>4</v>
      </c>
    </row>
    <row r="14" spans="1:8" ht="18.75" customHeight="1">
      <c r="A14" s="250">
        <v>1</v>
      </c>
      <c r="B14" s="415" t="s">
        <v>167</v>
      </c>
      <c r="C14" s="416"/>
      <c r="D14" s="417"/>
      <c r="E14" s="251"/>
      <c r="F14" s="252"/>
      <c r="G14" s="253"/>
      <c r="H14" s="254">
        <v>1637</v>
      </c>
    </row>
    <row r="15" spans="1:8" ht="11.25">
      <c r="A15" s="246">
        <v>2</v>
      </c>
      <c r="B15" s="425" t="s">
        <v>168</v>
      </c>
      <c r="C15" s="425"/>
      <c r="D15" s="425"/>
      <c r="E15" s="255"/>
      <c r="F15" s="256">
        <f>SUM(F16:F21)</f>
        <v>1300</v>
      </c>
      <c r="G15" s="257">
        <f>SUM(G16:G21)</f>
        <v>0</v>
      </c>
      <c r="H15" s="258">
        <f>SUM(H16:H21)</f>
        <v>11300</v>
      </c>
    </row>
    <row r="16" spans="1:8" ht="11.25" customHeight="1">
      <c r="A16" s="259" t="s">
        <v>169</v>
      </c>
      <c r="B16" s="427" t="s">
        <v>230</v>
      </c>
      <c r="C16" s="428"/>
      <c r="D16" s="429"/>
      <c r="E16" s="260" t="s">
        <v>231</v>
      </c>
      <c r="F16" s="261"/>
      <c r="G16" s="262"/>
      <c r="H16" s="263"/>
    </row>
    <row r="17" spans="1:8" ht="11.25" customHeight="1">
      <c r="A17" s="259" t="s">
        <v>172</v>
      </c>
      <c r="B17" s="427" t="s">
        <v>170</v>
      </c>
      <c r="C17" s="428"/>
      <c r="D17" s="429"/>
      <c r="E17" s="260" t="s">
        <v>171</v>
      </c>
      <c r="F17" s="261"/>
      <c r="G17" s="262"/>
      <c r="H17" s="263"/>
    </row>
    <row r="18" spans="1:8" ht="11.25" customHeight="1">
      <c r="A18" s="259" t="s">
        <v>175</v>
      </c>
      <c r="B18" s="427" t="s">
        <v>173</v>
      </c>
      <c r="C18" s="428"/>
      <c r="D18" s="429"/>
      <c r="E18" s="260" t="s">
        <v>174</v>
      </c>
      <c r="F18" s="261">
        <v>1300</v>
      </c>
      <c r="G18" s="262"/>
      <c r="H18" s="263">
        <v>11300</v>
      </c>
    </row>
    <row r="19" spans="1:8" ht="11.25">
      <c r="A19" s="259"/>
      <c r="B19" s="427"/>
      <c r="C19" s="428"/>
      <c r="D19" s="429"/>
      <c r="E19" s="260"/>
      <c r="F19" s="261"/>
      <c r="G19" s="262"/>
      <c r="H19" s="263"/>
    </row>
    <row r="20" spans="1:8" ht="11.25">
      <c r="A20" s="259"/>
      <c r="B20" s="430"/>
      <c r="C20" s="430"/>
      <c r="D20" s="430"/>
      <c r="E20" s="260"/>
      <c r="F20" s="261"/>
      <c r="G20" s="262"/>
      <c r="H20" s="263"/>
    </row>
    <row r="21" spans="1:8" ht="11.25">
      <c r="A21" s="259"/>
      <c r="B21" s="418"/>
      <c r="C21" s="418"/>
      <c r="D21" s="418"/>
      <c r="E21" s="11"/>
      <c r="F21" s="261"/>
      <c r="G21" s="262"/>
      <c r="H21" s="263"/>
    </row>
    <row r="22" spans="1:8" ht="18.75" customHeight="1">
      <c r="A22" s="250">
        <v>3</v>
      </c>
      <c r="B22" s="419" t="s">
        <v>176</v>
      </c>
      <c r="C22" s="419"/>
      <c r="D22" s="419"/>
      <c r="E22" s="265"/>
      <c r="F22" s="252">
        <f>SUM(F23:F31)</f>
        <v>1300</v>
      </c>
      <c r="G22" s="253">
        <f>SUM(G23:G28)</f>
        <v>0</v>
      </c>
      <c r="H22" s="254">
        <f>SUM(H23:H31)</f>
        <v>12937</v>
      </c>
    </row>
    <row r="23" spans="1:8" ht="21" customHeight="1">
      <c r="A23" s="259" t="s">
        <v>177</v>
      </c>
      <c r="B23" s="495" t="s">
        <v>339</v>
      </c>
      <c r="C23" s="496"/>
      <c r="D23" s="497"/>
      <c r="E23" s="11" t="s">
        <v>258</v>
      </c>
      <c r="F23" s="261">
        <v>1000</v>
      </c>
      <c r="G23" s="262"/>
      <c r="H23" s="263">
        <v>1000</v>
      </c>
    </row>
    <row r="24" spans="1:8" ht="11.25">
      <c r="A24" s="259" t="s">
        <v>178</v>
      </c>
      <c r="B24" s="436" t="s">
        <v>27</v>
      </c>
      <c r="C24" s="437"/>
      <c r="D24" s="438"/>
      <c r="E24" s="11" t="s">
        <v>26</v>
      </c>
      <c r="F24" s="261">
        <v>300</v>
      </c>
      <c r="G24" s="262"/>
      <c r="H24" s="263">
        <v>4789</v>
      </c>
    </row>
    <row r="25" spans="1:8" ht="11.25">
      <c r="A25" s="259" t="s">
        <v>179</v>
      </c>
      <c r="B25" s="436" t="s">
        <v>4</v>
      </c>
      <c r="C25" s="437"/>
      <c r="D25" s="438"/>
      <c r="E25" s="11" t="s">
        <v>2</v>
      </c>
      <c r="F25" s="261"/>
      <c r="G25" s="262"/>
      <c r="H25" s="263"/>
    </row>
    <row r="26" spans="1:8" ht="11.25">
      <c r="A26" s="259" t="s">
        <v>180</v>
      </c>
      <c r="B26" s="436" t="s">
        <v>5</v>
      </c>
      <c r="C26" s="437"/>
      <c r="D26" s="438"/>
      <c r="E26" s="11" t="s">
        <v>3</v>
      </c>
      <c r="F26" s="261"/>
      <c r="G26" s="262"/>
      <c r="H26" s="263">
        <v>1411</v>
      </c>
    </row>
    <row r="27" spans="1:8" ht="11.25">
      <c r="A27" s="259" t="s">
        <v>181</v>
      </c>
      <c r="B27" s="432" t="s">
        <v>45</v>
      </c>
      <c r="C27" s="432"/>
      <c r="D27" s="432"/>
      <c r="E27" s="11" t="s">
        <v>44</v>
      </c>
      <c r="F27" s="261"/>
      <c r="G27" s="262"/>
      <c r="H27" s="263">
        <v>5737</v>
      </c>
    </row>
    <row r="28" spans="1:8" ht="11.25">
      <c r="A28" s="259" t="s">
        <v>182</v>
      </c>
      <c r="B28" s="436" t="s">
        <v>183</v>
      </c>
      <c r="C28" s="437"/>
      <c r="D28" s="438"/>
      <c r="E28" s="11" t="s">
        <v>184</v>
      </c>
      <c r="F28" s="261"/>
      <c r="G28" s="262"/>
      <c r="H28" s="263"/>
    </row>
    <row r="29" spans="1:8" ht="11.25">
      <c r="A29" s="181" t="s">
        <v>189</v>
      </c>
      <c r="B29" s="436" t="s">
        <v>188</v>
      </c>
      <c r="C29" s="437"/>
      <c r="D29" s="438"/>
      <c r="E29" s="264">
        <v>4430</v>
      </c>
      <c r="F29" s="261"/>
      <c r="G29" s="262"/>
      <c r="H29" s="263"/>
    </row>
    <row r="30" spans="1:8" ht="11.25">
      <c r="A30" s="266"/>
      <c r="B30" s="418"/>
      <c r="C30" s="418"/>
      <c r="D30" s="418"/>
      <c r="E30" s="267"/>
      <c r="F30" s="261"/>
      <c r="G30" s="262"/>
      <c r="H30" s="263"/>
    </row>
    <row r="31" spans="1:8" ht="11.25">
      <c r="A31" s="266"/>
      <c r="B31" s="418"/>
      <c r="C31" s="418"/>
      <c r="D31" s="418"/>
      <c r="E31" s="267"/>
      <c r="F31" s="261"/>
      <c r="G31" s="262"/>
      <c r="H31" s="263"/>
    </row>
    <row r="32" spans="1:8" ht="26.25" customHeight="1" thickBot="1">
      <c r="A32" s="268">
        <v>4</v>
      </c>
      <c r="B32" s="399" t="s">
        <v>185</v>
      </c>
      <c r="C32" s="399"/>
      <c r="D32" s="399"/>
      <c r="E32" s="269"/>
      <c r="F32" s="270">
        <f>F14+F15-F22</f>
        <v>0</v>
      </c>
      <c r="G32" s="271">
        <f>G14+G15-G22</f>
        <v>0</v>
      </c>
      <c r="H32" s="272">
        <f>H14+H15-H22</f>
        <v>0</v>
      </c>
    </row>
    <row r="33" ht="12" thickTop="1"/>
    <row r="34" spans="1:8" ht="18" customHeight="1">
      <c r="A34" s="273"/>
      <c r="B34" s="273"/>
      <c r="C34" s="273"/>
      <c r="D34" s="273"/>
      <c r="E34" s="273"/>
      <c r="F34" s="273"/>
      <c r="G34" s="273"/>
      <c r="H34" s="274"/>
    </row>
    <row r="35" spans="1:8" ht="21.75" customHeight="1">
      <c r="A35" s="422" t="s">
        <v>30</v>
      </c>
      <c r="B35" s="422"/>
      <c r="C35" s="422"/>
      <c r="D35" s="422"/>
      <c r="E35" s="422"/>
      <c r="F35" s="422"/>
      <c r="G35" s="422"/>
      <c r="H35" s="422"/>
    </row>
    <row r="36" spans="1:8" ht="25.5" customHeight="1">
      <c r="A36" s="398" t="s">
        <v>356</v>
      </c>
      <c r="B36" s="398"/>
      <c r="C36" s="398"/>
      <c r="D36" s="398"/>
      <c r="E36" s="398"/>
      <c r="F36" s="398"/>
      <c r="G36" s="398"/>
      <c r="H36" s="398"/>
    </row>
    <row r="39" ht="11.25">
      <c r="H39" s="237"/>
    </row>
    <row r="41" ht="11.25">
      <c r="H41" s="237"/>
    </row>
  </sheetData>
  <mergeCells count="25">
    <mergeCell ref="A36:H36"/>
    <mergeCell ref="B24:D24"/>
    <mergeCell ref="B23:D23"/>
    <mergeCell ref="B30:D30"/>
    <mergeCell ref="B31:D31"/>
    <mergeCell ref="B32:D32"/>
    <mergeCell ref="A35:H35"/>
    <mergeCell ref="B26:D26"/>
    <mergeCell ref="B27:D27"/>
    <mergeCell ref="B28:D28"/>
    <mergeCell ref="B29:D29"/>
    <mergeCell ref="B22:D22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A7:H7"/>
    <mergeCell ref="A8:H8"/>
    <mergeCell ref="B12:D12"/>
    <mergeCell ref="B13:D13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19" sqref="G19"/>
    </sheetView>
  </sheetViews>
  <sheetFormatPr defaultColWidth="9.00390625" defaultRowHeight="12.75"/>
  <cols>
    <col min="1" max="1" width="7.375" style="2" customWidth="1"/>
    <col min="2" max="2" width="10.125" style="2" customWidth="1"/>
    <col min="3" max="3" width="10.375" style="2" customWidth="1"/>
    <col min="4" max="4" width="12.25390625" style="2" customWidth="1"/>
    <col min="5" max="5" width="10.75390625" style="2" customWidth="1"/>
    <col min="6" max="7" width="11.125" style="2" customWidth="1"/>
    <col min="8" max="8" width="12.25390625" style="3" customWidth="1"/>
    <col min="9" max="16384" width="9.125" style="2" customWidth="1"/>
  </cols>
  <sheetData>
    <row r="1" spans="5:10" ht="11.25">
      <c r="E1" s="238"/>
      <c r="F1" s="238"/>
      <c r="G1" s="238" t="s">
        <v>407</v>
      </c>
      <c r="H1" s="238"/>
      <c r="I1" s="239"/>
      <c r="J1" s="239"/>
    </row>
    <row r="2" spans="7:10" ht="11.25">
      <c r="G2" s="2" t="s">
        <v>435</v>
      </c>
      <c r="H2" s="240"/>
      <c r="I2" s="238"/>
      <c r="J2" s="238"/>
    </row>
    <row r="3" spans="7:10" ht="11.25">
      <c r="G3" s="2" t="s">
        <v>9</v>
      </c>
      <c r="H3" s="240"/>
      <c r="I3" s="238"/>
      <c r="J3" s="238"/>
    </row>
    <row r="4" spans="7:10" ht="11.25">
      <c r="G4" s="2" t="s">
        <v>434</v>
      </c>
      <c r="H4" s="240"/>
      <c r="I4" s="238"/>
      <c r="J4" s="238"/>
    </row>
    <row r="7" spans="1:10" ht="11.25">
      <c r="A7" s="426" t="s">
        <v>160</v>
      </c>
      <c r="B7" s="426"/>
      <c r="C7" s="426"/>
      <c r="D7" s="426"/>
      <c r="E7" s="426"/>
      <c r="F7" s="426"/>
      <c r="G7" s="426"/>
      <c r="H7" s="426"/>
      <c r="I7" s="1"/>
      <c r="J7" s="1"/>
    </row>
    <row r="8" spans="1:10" ht="21.75" customHeight="1">
      <c r="A8" s="440" t="s">
        <v>228</v>
      </c>
      <c r="B8" s="440"/>
      <c r="C8" s="440"/>
      <c r="D8" s="440"/>
      <c r="E8" s="440"/>
      <c r="F8" s="440"/>
      <c r="G8" s="440"/>
      <c r="H8" s="440"/>
      <c r="I8" s="1"/>
      <c r="J8" s="1"/>
    </row>
    <row r="10" spans="1:2" ht="11.25">
      <c r="A10" s="241" t="s">
        <v>6</v>
      </c>
      <c r="B10" s="241"/>
    </row>
    <row r="11" ht="12" thickBot="1">
      <c r="A11" s="2" t="s">
        <v>229</v>
      </c>
    </row>
    <row r="12" spans="1:8" ht="21.75" customHeight="1" thickTop="1">
      <c r="A12" s="242" t="s">
        <v>161</v>
      </c>
      <c r="B12" s="412" t="s">
        <v>162</v>
      </c>
      <c r="C12" s="413"/>
      <c r="D12" s="414"/>
      <c r="E12" s="244" t="s">
        <v>163</v>
      </c>
      <c r="F12" s="243" t="s">
        <v>164</v>
      </c>
      <c r="G12" s="243" t="s">
        <v>165</v>
      </c>
      <c r="H12" s="245" t="s">
        <v>166</v>
      </c>
    </row>
    <row r="13" spans="1:8" ht="11.25">
      <c r="A13" s="246">
        <v>1</v>
      </c>
      <c r="B13" s="424">
        <v>2</v>
      </c>
      <c r="C13" s="424"/>
      <c r="D13" s="424"/>
      <c r="E13" s="247">
        <v>3</v>
      </c>
      <c r="F13" s="248"/>
      <c r="G13" s="248"/>
      <c r="H13" s="249">
        <v>4</v>
      </c>
    </row>
    <row r="14" spans="1:8" ht="18.75" customHeight="1">
      <c r="A14" s="250">
        <v>1</v>
      </c>
      <c r="B14" s="415" t="s">
        <v>167</v>
      </c>
      <c r="C14" s="416"/>
      <c r="D14" s="417"/>
      <c r="E14" s="251"/>
      <c r="F14" s="252"/>
      <c r="G14" s="253"/>
      <c r="H14" s="254">
        <v>1406</v>
      </c>
    </row>
    <row r="15" spans="1:8" ht="11.25">
      <c r="A15" s="246">
        <v>2</v>
      </c>
      <c r="B15" s="425" t="s">
        <v>168</v>
      </c>
      <c r="C15" s="425"/>
      <c r="D15" s="425"/>
      <c r="E15" s="255"/>
      <c r="F15" s="256">
        <f>SUM(F16:F21)</f>
        <v>2500</v>
      </c>
      <c r="G15" s="257">
        <f>SUM(G16:G21)</f>
        <v>0</v>
      </c>
      <c r="H15" s="258">
        <f>SUM(H16:H21)</f>
        <v>6000</v>
      </c>
    </row>
    <row r="16" spans="1:8" ht="11.25" customHeight="1">
      <c r="A16" s="259" t="s">
        <v>169</v>
      </c>
      <c r="B16" s="427" t="s">
        <v>230</v>
      </c>
      <c r="C16" s="428"/>
      <c r="D16" s="429"/>
      <c r="E16" s="260" t="s">
        <v>231</v>
      </c>
      <c r="F16" s="261">
        <v>1500</v>
      </c>
      <c r="G16" s="262"/>
      <c r="H16" s="263">
        <v>4800</v>
      </c>
    </row>
    <row r="17" spans="1:8" ht="11.25" customHeight="1">
      <c r="A17" s="259" t="s">
        <v>172</v>
      </c>
      <c r="B17" s="427" t="s">
        <v>170</v>
      </c>
      <c r="C17" s="428"/>
      <c r="D17" s="429"/>
      <c r="E17" s="260" t="s">
        <v>171</v>
      </c>
      <c r="F17" s="261"/>
      <c r="G17" s="262"/>
      <c r="H17" s="263">
        <v>200</v>
      </c>
    </row>
    <row r="18" spans="1:8" ht="11.25" customHeight="1">
      <c r="A18" s="259" t="s">
        <v>175</v>
      </c>
      <c r="B18" s="427" t="s">
        <v>173</v>
      </c>
      <c r="C18" s="428"/>
      <c r="D18" s="429"/>
      <c r="E18" s="260" t="s">
        <v>174</v>
      </c>
      <c r="F18" s="261">
        <v>1000</v>
      </c>
      <c r="G18" s="262"/>
      <c r="H18" s="263">
        <v>1000</v>
      </c>
    </row>
    <row r="19" spans="1:8" ht="11.25">
      <c r="A19" s="259"/>
      <c r="B19" s="427"/>
      <c r="C19" s="428"/>
      <c r="D19" s="429"/>
      <c r="E19" s="260"/>
      <c r="F19" s="261"/>
      <c r="G19" s="262"/>
      <c r="H19" s="263"/>
    </row>
    <row r="20" spans="1:8" ht="11.25">
      <c r="A20" s="259"/>
      <c r="B20" s="430"/>
      <c r="C20" s="430"/>
      <c r="D20" s="430"/>
      <c r="E20" s="260"/>
      <c r="F20" s="261"/>
      <c r="G20" s="262"/>
      <c r="H20" s="263"/>
    </row>
    <row r="21" spans="1:8" ht="11.25">
      <c r="A21" s="259"/>
      <c r="B21" s="418"/>
      <c r="C21" s="418"/>
      <c r="D21" s="418"/>
      <c r="E21" s="11"/>
      <c r="F21" s="261"/>
      <c r="G21" s="262"/>
      <c r="H21" s="263"/>
    </row>
    <row r="22" spans="1:8" ht="18.75" customHeight="1">
      <c r="A22" s="250">
        <v>3</v>
      </c>
      <c r="B22" s="419" t="s">
        <v>176</v>
      </c>
      <c r="C22" s="419"/>
      <c r="D22" s="419"/>
      <c r="E22" s="265"/>
      <c r="F22" s="252">
        <f>SUM(F23:F31)</f>
        <v>2500</v>
      </c>
      <c r="G22" s="253">
        <f>SUM(G23:G28)</f>
        <v>0</v>
      </c>
      <c r="H22" s="254">
        <f>SUM(H23:H31)</f>
        <v>7406</v>
      </c>
    </row>
    <row r="23" spans="1:8" ht="11.25">
      <c r="A23" s="259" t="s">
        <v>177</v>
      </c>
      <c r="B23" s="436" t="s">
        <v>27</v>
      </c>
      <c r="C23" s="437"/>
      <c r="D23" s="438"/>
      <c r="E23" s="11" t="s">
        <v>26</v>
      </c>
      <c r="F23" s="261">
        <v>2500</v>
      </c>
      <c r="G23" s="262"/>
      <c r="H23" s="263">
        <v>5500</v>
      </c>
    </row>
    <row r="24" spans="1:8" ht="11.25">
      <c r="A24" s="259" t="s">
        <v>178</v>
      </c>
      <c r="B24" s="432" t="s">
        <v>187</v>
      </c>
      <c r="C24" s="432"/>
      <c r="D24" s="432"/>
      <c r="E24" s="11" t="s">
        <v>186</v>
      </c>
      <c r="F24" s="261"/>
      <c r="G24" s="262"/>
      <c r="H24" s="263"/>
    </row>
    <row r="25" spans="1:8" ht="11.25">
      <c r="A25" s="259" t="s">
        <v>179</v>
      </c>
      <c r="B25" s="436" t="s">
        <v>4</v>
      </c>
      <c r="C25" s="437"/>
      <c r="D25" s="438"/>
      <c r="E25" s="11" t="s">
        <v>2</v>
      </c>
      <c r="F25" s="261"/>
      <c r="G25" s="262"/>
      <c r="H25" s="263"/>
    </row>
    <row r="26" spans="1:8" ht="11.25">
      <c r="A26" s="259" t="s">
        <v>180</v>
      </c>
      <c r="B26" s="436" t="s">
        <v>5</v>
      </c>
      <c r="C26" s="437"/>
      <c r="D26" s="438"/>
      <c r="E26" s="11" t="s">
        <v>3</v>
      </c>
      <c r="F26" s="261"/>
      <c r="G26" s="262"/>
      <c r="H26" s="263"/>
    </row>
    <row r="27" spans="1:8" ht="11.25">
      <c r="A27" s="259" t="s">
        <v>181</v>
      </c>
      <c r="B27" s="432" t="s">
        <v>45</v>
      </c>
      <c r="C27" s="432"/>
      <c r="D27" s="432"/>
      <c r="E27" s="11" t="s">
        <v>44</v>
      </c>
      <c r="F27" s="261"/>
      <c r="G27" s="262"/>
      <c r="H27" s="263">
        <v>1906</v>
      </c>
    </row>
    <row r="28" spans="1:8" ht="11.25">
      <c r="A28" s="259" t="s">
        <v>182</v>
      </c>
      <c r="B28" s="436" t="s">
        <v>183</v>
      </c>
      <c r="C28" s="437"/>
      <c r="D28" s="438"/>
      <c r="E28" s="11" t="s">
        <v>184</v>
      </c>
      <c r="F28" s="261"/>
      <c r="G28" s="262"/>
      <c r="H28" s="263"/>
    </row>
    <row r="29" spans="1:8" ht="11.25">
      <c r="A29" s="181" t="s">
        <v>189</v>
      </c>
      <c r="B29" s="436" t="s">
        <v>188</v>
      </c>
      <c r="C29" s="437"/>
      <c r="D29" s="438"/>
      <c r="E29" s="264">
        <v>4430</v>
      </c>
      <c r="F29" s="261"/>
      <c r="G29" s="262"/>
      <c r="H29" s="263"/>
    </row>
    <row r="30" spans="1:8" ht="11.25">
      <c r="A30" s="266"/>
      <c r="B30" s="418"/>
      <c r="C30" s="418"/>
      <c r="D30" s="418"/>
      <c r="E30" s="267"/>
      <c r="F30" s="261"/>
      <c r="G30" s="262"/>
      <c r="H30" s="263"/>
    </row>
    <row r="31" spans="1:8" ht="11.25">
      <c r="A31" s="266"/>
      <c r="B31" s="418"/>
      <c r="C31" s="418"/>
      <c r="D31" s="418"/>
      <c r="E31" s="267"/>
      <c r="F31" s="261"/>
      <c r="G31" s="262"/>
      <c r="H31" s="263"/>
    </row>
    <row r="32" spans="1:8" ht="26.25" customHeight="1" thickBot="1">
      <c r="A32" s="268">
        <v>4</v>
      </c>
      <c r="B32" s="399" t="s">
        <v>185</v>
      </c>
      <c r="C32" s="399"/>
      <c r="D32" s="399"/>
      <c r="E32" s="269"/>
      <c r="F32" s="270">
        <f>F14+F15-F22</f>
        <v>0</v>
      </c>
      <c r="G32" s="271">
        <f>G14+G15-G22</f>
        <v>0</v>
      </c>
      <c r="H32" s="272">
        <f>H14+H15-H22</f>
        <v>0</v>
      </c>
    </row>
    <row r="33" ht="12" thickTop="1"/>
    <row r="34" spans="1:8" ht="18" customHeight="1">
      <c r="A34" s="273"/>
      <c r="B34" s="273"/>
      <c r="C34" s="273"/>
      <c r="D34" s="273"/>
      <c r="E34" s="273"/>
      <c r="F34" s="273"/>
      <c r="G34" s="273"/>
      <c r="H34" s="274"/>
    </row>
    <row r="35" spans="1:8" ht="21.75" customHeight="1">
      <c r="A35" s="422" t="s">
        <v>30</v>
      </c>
      <c r="B35" s="422"/>
      <c r="C35" s="422"/>
      <c r="D35" s="422"/>
      <c r="E35" s="422"/>
      <c r="F35" s="422"/>
      <c r="G35" s="422"/>
      <c r="H35" s="422"/>
    </row>
    <row r="36" spans="1:8" ht="14.25" customHeight="1">
      <c r="A36" s="398" t="s">
        <v>232</v>
      </c>
      <c r="B36" s="398"/>
      <c r="C36" s="398"/>
      <c r="D36" s="398"/>
      <c r="E36" s="398"/>
      <c r="F36" s="398"/>
      <c r="G36" s="398"/>
      <c r="H36" s="398"/>
    </row>
    <row r="39" ht="11.25">
      <c r="H39" s="237"/>
    </row>
    <row r="41" ht="11.25">
      <c r="H41" s="237"/>
    </row>
  </sheetData>
  <mergeCells count="25">
    <mergeCell ref="A7:H7"/>
    <mergeCell ref="A8:H8"/>
    <mergeCell ref="B12:D12"/>
    <mergeCell ref="B13:D13"/>
    <mergeCell ref="B14:D14"/>
    <mergeCell ref="B15:D15"/>
    <mergeCell ref="B16:D16"/>
    <mergeCell ref="B18:D18"/>
    <mergeCell ref="B17:D17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A35:H35"/>
    <mergeCell ref="A36:H3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Wyszkowie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INfo</cp:lastModifiedBy>
  <cp:lastPrinted>2004-09-20T07:42:40Z</cp:lastPrinted>
  <dcterms:created xsi:type="dcterms:W3CDTF">2004-06-08T09:19:26Z</dcterms:created>
  <dcterms:modified xsi:type="dcterms:W3CDTF">2004-09-21T10:09:56Z</dcterms:modified>
  <cp:category/>
  <cp:version/>
  <cp:contentType/>
  <cp:contentStatus/>
</cp:coreProperties>
</file>