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1925" windowHeight="6135" activeTab="0"/>
  </bookViews>
  <sheets>
    <sheet name="Zał. 2 do uchwały budzetowej" sheetId="1" r:id="rId1"/>
    <sheet name="Arkusz1" sheetId="2" r:id="rId2"/>
    <sheet name="Wydatki " sheetId="3" r:id="rId3"/>
  </sheets>
  <definedNames>
    <definedName name="_xlnm.Print_Titles" localSheetId="1">'Arkusz1'!$8:$8</definedName>
    <definedName name="_xlnm.Print_Titles" localSheetId="2">'Wydatki '!$7:$7</definedName>
    <definedName name="_xlnm.Print_Titles" localSheetId="0">'Zał. 2 do uchwały budzetowej'!$8:$8</definedName>
  </definedNames>
  <calcPr fullCalcOnLoad="1"/>
</workbook>
</file>

<file path=xl/sharedStrings.xml><?xml version="1.0" encoding="utf-8"?>
<sst xmlns="http://schemas.openxmlformats.org/spreadsheetml/2006/main" count="1388" uniqueCount="266">
  <si>
    <t>Dział</t>
  </si>
  <si>
    <t>Rozdział</t>
  </si>
  <si>
    <t>§</t>
  </si>
  <si>
    <t>Treść</t>
  </si>
  <si>
    <t>Rolnictwo i łowiectwo</t>
  </si>
  <si>
    <t>Prace geodezyjno - urządzeniowe na potrzeby  rolnictwa</t>
  </si>
  <si>
    <t>Gospodarka mieszkaniowa</t>
  </si>
  <si>
    <t>Gospodarka gruntami i nieruchomościami</t>
  </si>
  <si>
    <t>Działalność usługowa</t>
  </si>
  <si>
    <t>Opracowania geodezyjne i kartograficzne</t>
  </si>
  <si>
    <t>Nadzór budowlany</t>
  </si>
  <si>
    <t>Administracja publiczna</t>
  </si>
  <si>
    <t>Urzędy wojewódzkie</t>
  </si>
  <si>
    <t>Komisje poborowe</t>
  </si>
  <si>
    <t>Bezpieczeństwo publiczne i ochrona  przeciwpożarowa</t>
  </si>
  <si>
    <t>Komendy Powiatowe Państwowej Straży Pożarnej</t>
  </si>
  <si>
    <t>Ochrona zdrowia</t>
  </si>
  <si>
    <t>Zasiłki rodzinne, pielęgnacyjne i wychowawcze</t>
  </si>
  <si>
    <t>Powiatowe centra pomocy rodzinie</t>
  </si>
  <si>
    <t>Zespoły ds. orzekania o stopniu niepełnosprawności</t>
  </si>
  <si>
    <t>Powiatowe urzędy pracy</t>
  </si>
  <si>
    <t>Ogółem</t>
  </si>
  <si>
    <t>Drogi publiczne powiatowe</t>
  </si>
  <si>
    <t>Starostwa powiatowe</t>
  </si>
  <si>
    <t>Zakup usług pozostałych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</si>
  <si>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</si>
  <si>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</si>
  <si>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</si>
  <si>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</si>
  <si>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</si>
  <si>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</si>
  <si>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Podróże służbowe krajowe</t>
  </si>
  <si>
    <t>Różne opłaty i składki</t>
  </si>
  <si>
    <t>Odpisy na ZFŚS</t>
  </si>
  <si>
    <t>Podatki od nieruchomości</t>
  </si>
  <si>
    <t>Opłaty na rzecz budżetu państwa</t>
  </si>
  <si>
    <t>Zakup pozostałych usług</t>
  </si>
  <si>
    <t>Dodatkowe wynagrodzenia roczne</t>
  </si>
  <si>
    <t>Zakup usług remontowych</t>
  </si>
  <si>
    <t>Wynagrodzenia osobowe</t>
  </si>
  <si>
    <t>Różne wydatki na rzecz osób fizycznych</t>
  </si>
  <si>
    <t>Nagrody i wydatki osobowe nie zaliczane do wyn.</t>
  </si>
  <si>
    <t>Uposażenie funkcjonariuszy</t>
  </si>
  <si>
    <t>Pozostałe należności funkcjonariuszy</t>
  </si>
  <si>
    <t>Nagrody roczne funkcjonariuszy</t>
  </si>
  <si>
    <t>Zakup środków żywności</t>
  </si>
  <si>
    <t>Zakup leków i materiałów medycznych</t>
  </si>
  <si>
    <t>Uposażenie funkcjonariuszy wypłacane przez rok</t>
  </si>
  <si>
    <t>Wydatki inwestycyjne</t>
  </si>
  <si>
    <t>Świadczenia społeczne</t>
  </si>
  <si>
    <t>Nagrody i wydatki nie zaliczane do wynagrodzeń</t>
  </si>
  <si>
    <t>Rożne wydatki na rzecz osób fizycznych</t>
  </si>
  <si>
    <t>Wydatki osobowe nie zaliczane do wynagrodzeń</t>
  </si>
  <si>
    <t>Leśnictwo</t>
  </si>
  <si>
    <t>Nadzór nad gospodarką leśną</t>
  </si>
  <si>
    <t>Rady powiatów</t>
  </si>
  <si>
    <t>Podróże służbowe zagraniczne</t>
  </si>
  <si>
    <t>Dotacje celowe przekazane  na zadania bieżące realizowane przez powiat na podst. porozumień miedzy jednostkami samorządu terytorialnego</t>
  </si>
  <si>
    <t>Zakup usług zdrowotnych</t>
  </si>
  <si>
    <t>Podatek VAT</t>
  </si>
  <si>
    <t>Wydatki inwestycyjne jednostek budżetowych</t>
  </si>
  <si>
    <t>Różne rozliczenia</t>
  </si>
  <si>
    <t>Oświata i wychowanie</t>
  </si>
  <si>
    <t>Szkoły podstawowe specjalne</t>
  </si>
  <si>
    <t>Zakup pomocy naukowych i dydaktycznych</t>
  </si>
  <si>
    <t>Gimnazja specjalne</t>
  </si>
  <si>
    <t>Licea ogólnokształcące</t>
  </si>
  <si>
    <t>Dotacja podmiotowa z budżetu dla niepublicznej szkoły lub innej placówki oświatowo - wychow.</t>
  </si>
  <si>
    <t>Wpłaty na PFRON</t>
  </si>
  <si>
    <t>Odpis na ZFŚS</t>
  </si>
  <si>
    <t>Szkoły artystyczne</t>
  </si>
  <si>
    <t>Szkoły zawodowe specjalne</t>
  </si>
  <si>
    <t>Pozostała działalność</t>
  </si>
  <si>
    <t>Składki na ubezpieczenie zdrowotne oraz świadczenia dla osób nie objętych obowiązkiem ubezpieczenia zdrowotnego</t>
  </si>
  <si>
    <t>Placówki opiekuńczo - wychowawcze</t>
  </si>
  <si>
    <t>Nagrody i wydatki osob. nie zaliczane do wynagr.</t>
  </si>
  <si>
    <t>Środki żywności</t>
  </si>
  <si>
    <t>Domy Pomocy Społecznej</t>
  </si>
  <si>
    <t>Rodziny zastępcze</t>
  </si>
  <si>
    <t>Edukacyjna opieka wychowawcza</t>
  </si>
  <si>
    <t>Świetlice szkolne</t>
  </si>
  <si>
    <t>Specjalne ośrodki szkolno - wychowawcze</t>
  </si>
  <si>
    <t>Poradnie psychologiczno - pedagogiczne oraz inne poradnie specjalistyczne</t>
  </si>
  <si>
    <t>Zakup pomocy dydaktycznych</t>
  </si>
  <si>
    <t>Internaty i bursy szkolne</t>
  </si>
  <si>
    <t>Kultura i ochrona dziedzictwa narodowego</t>
  </si>
  <si>
    <t>Pozostałe zadania w zakresie kultury</t>
  </si>
  <si>
    <t>Kultura fizyczna i sport</t>
  </si>
  <si>
    <t>Pozostałe odsetki</t>
  </si>
  <si>
    <t>Dotacje celowe przekazane gminie na zadania bieżące realizowane na podstawie porozumień między jednostkami samorządu terytorialnego.</t>
  </si>
  <si>
    <t>Szkoły zawodowe</t>
  </si>
  <si>
    <t>Różne oplaty i składki</t>
  </si>
  <si>
    <t>.010</t>
  </si>
  <si>
    <t>.020</t>
  </si>
  <si>
    <t>składki na ubezpieczenie społeczne</t>
  </si>
  <si>
    <t>Składki na fundusz pracy</t>
  </si>
  <si>
    <t>Składki na ubezpieczenie społeczne</t>
  </si>
  <si>
    <t xml:space="preserve">Zakup energii </t>
  </si>
  <si>
    <t>Podatek od nieruchomości</t>
  </si>
  <si>
    <t>Obsługa długu publicznego</t>
  </si>
  <si>
    <t>Obsługa papierów wartościowych pożyczek i kredytów jednosteka samorządu terytorialnego</t>
  </si>
  <si>
    <t>Wynagrodzenia osobowe pracowników                     - nagrody starosty z okazji Dnia KEN</t>
  </si>
  <si>
    <t>Obrona cywilna</t>
  </si>
  <si>
    <t>2</t>
  </si>
  <si>
    <t xml:space="preserve">Zakup usług pozostałych                                        </t>
  </si>
  <si>
    <t xml:space="preserve">Składki na  ubezpieczenia zdrowotne                                             </t>
  </si>
  <si>
    <t>PUP - 654.600 zł</t>
  </si>
  <si>
    <t>placówki opiek-wychow. - 37.200 zł</t>
  </si>
  <si>
    <t>za uczniów - 500 zł</t>
  </si>
  <si>
    <t>Centra kształcenia ustawicznego i praktycznego oraz ośrodki dokształcania zawodowego</t>
  </si>
  <si>
    <t>Rozliczenia z tytułu poręczeń i gwarancji udzielonych przez Skarb Państwa lub jednostkę samorządu terytorialnego</t>
  </si>
  <si>
    <t>Pozostałe podatki na rzecz budżetówj.s.t.</t>
  </si>
  <si>
    <t>Wydatki na zakupy inwestycyjne</t>
  </si>
  <si>
    <t>Nagrody i wydatki osobowe nie zaliczane do wynagrodzeń</t>
  </si>
  <si>
    <t>Pozostała działalność - promocja</t>
  </si>
  <si>
    <t xml:space="preserve">Zakup materiałów i wyposażenia                            </t>
  </si>
  <si>
    <t>Komisje egzaminacyjne</t>
  </si>
  <si>
    <t>Dokształcanie i doskonalenie nauczycieli</t>
  </si>
  <si>
    <t>Rady Powiatu w Wyszkowie</t>
  </si>
  <si>
    <t>Rezerwy ogólne i celowe</t>
  </si>
  <si>
    <t>Rezerwy</t>
  </si>
  <si>
    <t>Rezerwa ogólna na wydatki nieprzewidziane</t>
  </si>
  <si>
    <t>Dotacja podmiotowa z budżetu dla niepublicznej szkoły lub innej placówki oświatowo - wychowawcz</t>
  </si>
  <si>
    <t>Zakup leków i materiałów opatrunkowych</t>
  </si>
  <si>
    <t xml:space="preserve">Zakup usług pozostałych                                         </t>
  </si>
  <si>
    <t xml:space="preserve">Różne opłaty i składki                                           </t>
  </si>
  <si>
    <r>
      <t xml:space="preserve">Transport </t>
    </r>
    <r>
      <rPr>
        <sz val="8"/>
        <rFont val="Arial"/>
        <family val="2"/>
      </rPr>
      <t> </t>
    </r>
    <r>
      <rPr>
        <b/>
        <sz val="8"/>
        <rFont val="Arial"/>
        <family val="2"/>
      </rPr>
      <t xml:space="preserve"> i łączność</t>
    </r>
  </si>
  <si>
    <t>Szpitale ogólne</t>
  </si>
  <si>
    <t>Dotacje celowe z budżetu na finansowanie lub dofinansowanie kosztów realizacji inwestycji i zakupów inwestycyjnych sektora finansów publicznych</t>
  </si>
  <si>
    <t>Plan na 2004 r.</t>
  </si>
  <si>
    <t>010</t>
  </si>
  <si>
    <t>01005</t>
  </si>
  <si>
    <t>020</t>
  </si>
  <si>
    <t>02002</t>
  </si>
  <si>
    <t xml:space="preserve">  PLAN   WYDATKOW   NA   2004r.</t>
  </si>
  <si>
    <t>Nagrody i wydatki osobowe  nie zaliczane do wynagrodzeń</t>
  </si>
  <si>
    <t>Licea profilowane</t>
  </si>
  <si>
    <t>Składki na PFRON</t>
  </si>
  <si>
    <t>Komenda Powiatowa PSP</t>
  </si>
  <si>
    <t>02001</t>
  </si>
  <si>
    <t>Gospodarka leśna</t>
  </si>
  <si>
    <t>Prace geodezyjne i kartograficzne (nieinwestycyjne)</t>
  </si>
  <si>
    <t>Pomoc społeczna</t>
  </si>
  <si>
    <t>85201</t>
  </si>
  <si>
    <t>85202</t>
  </si>
  <si>
    <t>85204</t>
  </si>
  <si>
    <t>85218</t>
  </si>
  <si>
    <t>Pozostałe zadania w zakresie polityki społecznej</t>
  </si>
  <si>
    <t>85216</t>
  </si>
  <si>
    <t>Wypłaty z tytułu gwarancji i poręczeń</t>
  </si>
  <si>
    <t>Odsetki i dyskonto od krajowych skarbowych papierów wartościowych oraz od krajowych pożyczek i kredytów</t>
  </si>
  <si>
    <t>Dotacja podmiotowa z budżetu dla jednostek niezaliczanych do sektora finansów publicznych</t>
  </si>
  <si>
    <t xml:space="preserve">Świadczenia społeczne                                           </t>
  </si>
  <si>
    <t>Dotacja podmiotowa z budżetu dla niepublicznej szkoły systemu oświaty</t>
  </si>
  <si>
    <t>85446</t>
  </si>
  <si>
    <t>85417</t>
  </si>
  <si>
    <t>Szkolne schroniska młodzieżowe</t>
  </si>
  <si>
    <t>do Uchwały Nr</t>
  </si>
  <si>
    <t>z dnia</t>
  </si>
  <si>
    <t>Nagrody i wydatki osobowe nie zaliczane do wynagrodzeń osobowych</t>
  </si>
  <si>
    <t>usamodzielnienie wychowanków placówek opiekuńczo - wychowawczych - 54.220 zł</t>
  </si>
  <si>
    <t>kieszonkowe dla wychowanków - 10.000 zł</t>
  </si>
  <si>
    <t>DPS Fiszor - 1.308.300 zł</t>
  </si>
  <si>
    <t>DPS Niegów - 1.572.900 zł</t>
  </si>
  <si>
    <t>Plan 2003</t>
  </si>
  <si>
    <t>Wydatki inwestycyjne program SAPARD</t>
  </si>
  <si>
    <t>Wynagrodzenia osobowe pracowników korpusu służbu cywilnej</t>
  </si>
  <si>
    <t>Koszty postępowania sądowego i prokuratorskiego</t>
  </si>
  <si>
    <t>75405</t>
  </si>
  <si>
    <t>Komendy powiatowe policji</t>
  </si>
  <si>
    <t>Wpłaty jednostek na rzecz środków specjalnych</t>
  </si>
  <si>
    <t>Odsetki od nieterminowych wpłat z tytułu podatków i opłat</t>
  </si>
  <si>
    <t>ARKUSZ POMOCNICZY</t>
  </si>
  <si>
    <t>01021</t>
  </si>
  <si>
    <t>Weterynaria</t>
  </si>
  <si>
    <t>Dotacja podmiotowa z budżetu dla publicznego SPZOZ</t>
  </si>
  <si>
    <t>85141</t>
  </si>
  <si>
    <t>Ratownictwo medyczne</t>
  </si>
  <si>
    <t>Pozostałe podatki na rzecz jst</t>
  </si>
  <si>
    <t>Jednostki specjalistyczne poradnictwa rodzinnego</t>
  </si>
  <si>
    <t>Dotacje podmiotowe z budżetu dla jednostek nie zaliczanych do sektora finansów publicznych</t>
  </si>
  <si>
    <t>85220</t>
  </si>
  <si>
    <t>85295</t>
  </si>
  <si>
    <t>85415</t>
  </si>
  <si>
    <t>Pomoc materialna dla uczniów</t>
  </si>
  <si>
    <t>Stypendia i inne formy pomocy dla uczniów</t>
  </si>
  <si>
    <t>Druki komunikacyjne</t>
  </si>
  <si>
    <t>tablice rejestracyjne</t>
  </si>
  <si>
    <t>artykuły biurowe</t>
  </si>
  <si>
    <t>prenumerata prasy</t>
  </si>
  <si>
    <t>reprezentacja</t>
  </si>
  <si>
    <t>pozostałe zakupy w tym akcesoria komputerowe</t>
  </si>
  <si>
    <t>wyposażenie</t>
  </si>
  <si>
    <t>programy komputerowe /nowe i aktualizacje/</t>
  </si>
  <si>
    <t>Druki pozostałe</t>
  </si>
  <si>
    <t>usługi pocztowe</t>
  </si>
  <si>
    <t>opłaty telefoniczne</t>
  </si>
  <si>
    <t>sprzątanie wnętrz</t>
  </si>
  <si>
    <t>wykonanie regału do archiwum</t>
  </si>
  <si>
    <t>utrzymanie samochodu</t>
  </si>
  <si>
    <t>usługi poligraficzne</t>
  </si>
  <si>
    <t>serwis systemu komputerowego</t>
  </si>
  <si>
    <t>konserwacja sieci telefonicznej i alarmowej</t>
  </si>
  <si>
    <t>ogłoszenia i informacje w prasie</t>
  </si>
  <si>
    <t>wykonanie pieczątek i stempli</t>
  </si>
  <si>
    <t>wykonanie wizytówek</t>
  </si>
  <si>
    <t>abonamenty /BIP, serwer, utrzymanie domen, uaktualnienie strony internetowej, RTV/</t>
  </si>
  <si>
    <t>oprawa dzienników urzędowych</t>
  </si>
  <si>
    <t>przeglądy gaśnic</t>
  </si>
  <si>
    <t>szkolenia pracowników</t>
  </si>
  <si>
    <t>umowy zlecenia</t>
  </si>
  <si>
    <t>obsługa prawna</t>
  </si>
  <si>
    <t>Zakup energii /ciepło, woda, ścieki/</t>
  </si>
  <si>
    <t>prowizje bankowe</t>
  </si>
  <si>
    <t>najem lokalu dla Związku Niewidomych i PCK</t>
  </si>
  <si>
    <t>nadzór nad spółkami - melioracje</t>
  </si>
  <si>
    <t>inne naprawy</t>
  </si>
  <si>
    <t>utrzymanie samochodu (paliwo akcesoria)</t>
  </si>
  <si>
    <t>Liceum Społeczne w Wyszkowie- 209.128 zł</t>
  </si>
  <si>
    <t>I Liceum Ogólnokształcące dla Dorosłych TWP - 226.314 zł</t>
  </si>
  <si>
    <t>komputery, programy komputerowe</t>
  </si>
  <si>
    <t>rezerwa celowa na wydatki odprawy emerytalne, awanse zawodowe nauczycieli i remonty w dziale "Oświata i wychowanie" oraz "Edukacyjna opieka wychowawcza"</t>
  </si>
  <si>
    <t>utrzymanie budynku starostwa</t>
  </si>
  <si>
    <t>Kary i odszkodowania na rzecz osób fizycznych</t>
  </si>
  <si>
    <t>z dotacji</t>
  </si>
  <si>
    <t>ze środków własnych</t>
  </si>
  <si>
    <t>za ul. Zakręzie i inne</t>
  </si>
  <si>
    <t>Wł. Kaczmarczyk -z  dotacji</t>
  </si>
  <si>
    <t>Dotacje celowe przekazane gminie na zadania inwestycyjne realizowane na podstawie porozumień między jst</t>
  </si>
  <si>
    <t>92195</t>
  </si>
  <si>
    <t>92116</t>
  </si>
  <si>
    <t>Biblioteki</t>
  </si>
  <si>
    <t>Dotacje celowe przekazane gminie na zadania bieżace realizowane na podstawie porozumień między jst</t>
  </si>
  <si>
    <t>Liceum Społeczne w Wyszkowie- 170.598 zł</t>
  </si>
  <si>
    <t>I Liceum Ogólnokształcące dla Dorosłych TWP - 94.800 zł</t>
  </si>
  <si>
    <t>Załącznik Nr 2</t>
  </si>
  <si>
    <t>Przewodniczący Rady</t>
  </si>
  <si>
    <t>Marek Owsianka</t>
  </si>
  <si>
    <t>kultura</t>
  </si>
  <si>
    <t>organ. Pozarządowe</t>
  </si>
  <si>
    <t>organ. pozarządowe</t>
  </si>
  <si>
    <t>Projekt planu 2004</t>
  </si>
  <si>
    <t>I</t>
  </si>
  <si>
    <t>II</t>
  </si>
  <si>
    <t>III</t>
  </si>
  <si>
    <t>%</t>
  </si>
  <si>
    <t xml:space="preserve">Wydatki inwestycyjne </t>
  </si>
  <si>
    <t>85395</t>
  </si>
  <si>
    <t xml:space="preserve">Wynagrodzenia osobowe </t>
  </si>
  <si>
    <t>Opłaty na rzecz budżetów jednostek samorządu terytorialnego</t>
  </si>
  <si>
    <t>85111</t>
  </si>
  <si>
    <t>rezerwa celowa na wydatki: odprawy emerytalne, awanse zawodowe nauczycieli i remonty w dziale "Oświata i wychowanie" oraz "Edukacyjna opieka wychowawcza"</t>
  </si>
  <si>
    <t>Oplaty na rzecz budzetu jst.</t>
  </si>
  <si>
    <t>Opłaty na rzecz budżetu jst</t>
  </si>
  <si>
    <t>Dotacje celowe przekazane gminie na zadania bieżące realizowane na podstawie porozumień między jst</t>
  </si>
  <si>
    <t xml:space="preserve">Wydatki na zakupy inwestycyjne </t>
  </si>
  <si>
    <t>Dotacja podmiotowa z budzetu dla jednostek niezaliczanych do sektora finansów publicznych</t>
  </si>
  <si>
    <t xml:space="preserve">PUP </t>
  </si>
  <si>
    <t>placówki opiek-wychow.</t>
  </si>
  <si>
    <t xml:space="preserve">za uczniów </t>
  </si>
  <si>
    <t>Honoraria</t>
  </si>
  <si>
    <t>Pozostałe odsetki - PUP</t>
  </si>
  <si>
    <t>do Uchwały Nr XV/89/2004</t>
  </si>
  <si>
    <t>z dnia 20 lutego 2004 r.</t>
  </si>
  <si>
    <t>Dotacja podmiotowa z budżetu dla jednostek nie zaliczanych do sektora finansów publicznych</t>
  </si>
  <si>
    <t>Wpłaty jednostek na rzecz środków specjalnych na finansowanie lub dofinansowanie zadań inwestycyjnych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</si>
</sst>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0"/>
    <numFmt numFmtId="168" formatCode="0.00000%"/>
    <numFmt numFmtId="169" formatCode="0.0000%"/>
    <numFmt numFmtId="170" formatCode="0.000%"/>
    <numFmt numFmtId="171" formatCode="0.0%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_ ;\-#,##0\ "/>
    <numFmt numFmtId="179" formatCode="_-* #,##0.0\ _z_ł_-;\-* #,##0.0\ _z_ł_-;_-* &quot;-&quot;??\ _z_ł_-;_-@_-"/>
    <numFmt numFmtId="180" formatCode="_-* #,##0\ _z_ł_-;\-* #,##0\ _z_ł_-;_-* &quot;-&quot;??\ _z_ł_-;_-@_-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u val="singleAccounting"/>
      <sz val="8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180" fontId="3" fillId="0" borderId="0" xfId="15" applyNumberFormat="1" applyFont="1" applyAlignment="1">
      <alignment/>
    </xf>
    <xf numFmtId="180" fontId="4" fillId="0" borderId="13" xfId="15" applyNumberFormat="1" applyFont="1" applyBorder="1" applyAlignment="1">
      <alignment horizontal="center" vertical="top" wrapText="1"/>
    </xf>
    <xf numFmtId="180" fontId="4" fillId="0" borderId="14" xfId="15" applyNumberFormat="1" applyFont="1" applyBorder="1" applyAlignment="1">
      <alignment vertical="top" wrapText="1"/>
    </xf>
    <xf numFmtId="180" fontId="5" fillId="0" borderId="14" xfId="15" applyNumberFormat="1" applyFont="1" applyBorder="1" applyAlignment="1">
      <alignment horizontal="justify" vertical="top" wrapText="1"/>
    </xf>
    <xf numFmtId="180" fontId="3" fillId="0" borderId="14" xfId="15" applyNumberFormat="1" applyFont="1" applyBorder="1" applyAlignment="1">
      <alignment horizontal="justify" vertical="top" wrapText="1"/>
    </xf>
    <xf numFmtId="180" fontId="4" fillId="0" borderId="14" xfId="15" applyNumberFormat="1" applyFont="1" applyBorder="1" applyAlignment="1">
      <alignment horizontal="justify" vertical="top" wrapText="1"/>
    </xf>
    <xf numFmtId="180" fontId="3" fillId="0" borderId="15" xfId="15" applyNumberFormat="1" applyFont="1" applyBorder="1" applyAlignment="1">
      <alignment horizontal="justify" vertical="top" wrapText="1"/>
    </xf>
    <xf numFmtId="180" fontId="3" fillId="0" borderId="14" xfId="15" applyNumberFormat="1" applyFont="1" applyBorder="1" applyAlignment="1">
      <alignment horizontal="left" vertical="top" wrapText="1"/>
    </xf>
    <xf numFmtId="180" fontId="3" fillId="0" borderId="16" xfId="15" applyNumberFormat="1" applyFont="1" applyBorder="1" applyAlignment="1">
      <alignment horizontal="justify" vertical="top" wrapText="1"/>
    </xf>
    <xf numFmtId="180" fontId="5" fillId="0" borderId="15" xfId="15" applyNumberFormat="1" applyFont="1" applyBorder="1" applyAlignment="1">
      <alignment horizontal="justify" vertical="top" wrapText="1"/>
    </xf>
    <xf numFmtId="180" fontId="3" fillId="0" borderId="15" xfId="15" applyNumberFormat="1" applyFont="1" applyBorder="1" applyAlignment="1">
      <alignment vertical="top" wrapText="1"/>
    </xf>
    <xf numFmtId="180" fontId="3" fillId="0" borderId="17" xfId="15" applyNumberFormat="1" applyFont="1" applyBorder="1" applyAlignment="1">
      <alignment vertical="top" wrapText="1"/>
    </xf>
    <xf numFmtId="180" fontId="3" fillId="0" borderId="16" xfId="15" applyNumberFormat="1" applyFont="1" applyBorder="1" applyAlignment="1">
      <alignment vertical="top" wrapText="1"/>
    </xf>
    <xf numFmtId="180" fontId="5" fillId="0" borderId="14" xfId="15" applyNumberFormat="1" applyFont="1" applyBorder="1" applyAlignment="1">
      <alignment horizontal="left" vertical="top" wrapText="1"/>
    </xf>
    <xf numFmtId="180" fontId="3" fillId="0" borderId="15" xfId="15" applyNumberFormat="1" applyFont="1" applyBorder="1" applyAlignment="1">
      <alignment horizontal="left" vertical="top" wrapText="1"/>
    </xf>
    <xf numFmtId="180" fontId="3" fillId="0" borderId="17" xfId="15" applyNumberFormat="1" applyFont="1" applyBorder="1" applyAlignment="1">
      <alignment horizontal="left" vertical="top" wrapText="1"/>
    </xf>
    <xf numFmtId="180" fontId="3" fillId="0" borderId="16" xfId="15" applyNumberFormat="1" applyFont="1" applyBorder="1" applyAlignment="1">
      <alignment horizontal="left" vertical="top" wrapText="1"/>
    </xf>
    <xf numFmtId="180" fontId="5" fillId="0" borderId="16" xfId="15" applyNumberFormat="1" applyFont="1" applyBorder="1" applyAlignment="1">
      <alignment horizontal="justify" vertical="top" wrapText="1"/>
    </xf>
    <xf numFmtId="180" fontId="4" fillId="0" borderId="18" xfId="15" applyNumberFormat="1" applyFont="1" applyBorder="1" applyAlignment="1">
      <alignment horizontal="justify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49" fontId="5" fillId="0" borderId="8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9" xfId="0" applyFont="1" applyBorder="1" applyAlignment="1">
      <alignment horizontal="justify" vertical="top" wrapText="1"/>
    </xf>
    <xf numFmtId="49" fontId="4" fillId="0" borderId="2" xfId="0" applyNumberFormat="1" applyFont="1" applyBorder="1" applyAlignment="1">
      <alignment vertical="top" wrapText="1"/>
    </xf>
    <xf numFmtId="49" fontId="4" fillId="0" borderId="4" xfId="0" applyNumberFormat="1" applyFont="1" applyBorder="1" applyAlignment="1">
      <alignment vertical="top" wrapText="1"/>
    </xf>
    <xf numFmtId="49" fontId="5" fillId="0" borderId="4" xfId="0" applyNumberFormat="1" applyFont="1" applyBorder="1" applyAlignment="1">
      <alignment vertical="top" wrapText="1"/>
    </xf>
    <xf numFmtId="49" fontId="5" fillId="0" borderId="9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49" fontId="5" fillId="0" borderId="8" xfId="0" applyNumberFormat="1" applyFont="1" applyBorder="1" applyAlignment="1">
      <alignment vertical="top" wrapText="1"/>
    </xf>
    <xf numFmtId="49" fontId="4" fillId="0" borderId="9" xfId="0" applyNumberFormat="1" applyFont="1" applyBorder="1" applyAlignment="1">
      <alignment vertical="top" wrapText="1"/>
    </xf>
    <xf numFmtId="49" fontId="5" fillId="0" borderId="12" xfId="0" applyNumberFormat="1" applyFont="1" applyBorder="1" applyAlignment="1">
      <alignment vertical="top" wrapText="1"/>
    </xf>
    <xf numFmtId="49" fontId="4" fillId="0" borderId="0" xfId="0" applyNumberFormat="1" applyFont="1" applyAlignment="1">
      <alignment/>
    </xf>
    <xf numFmtId="180" fontId="3" fillId="0" borderId="0" xfId="15" applyNumberFormat="1" applyFont="1" applyAlignment="1">
      <alignment horizontal="center"/>
    </xf>
    <xf numFmtId="3" fontId="4" fillId="0" borderId="16" xfId="0" applyNumberFormat="1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right" vertical="top" wrapText="1"/>
    </xf>
    <xf numFmtId="3" fontId="5" fillId="0" borderId="14" xfId="0" applyNumberFormat="1" applyFont="1" applyBorder="1" applyAlignment="1">
      <alignment horizontal="right" vertical="top" wrapText="1"/>
    </xf>
    <xf numFmtId="3" fontId="3" fillId="0" borderId="14" xfId="0" applyNumberFormat="1" applyFont="1" applyBorder="1" applyAlignment="1">
      <alignment horizontal="right" vertical="top" wrapText="1"/>
    </xf>
    <xf numFmtId="3" fontId="3" fillId="0" borderId="15" xfId="0" applyNumberFormat="1" applyFont="1" applyBorder="1" applyAlignment="1">
      <alignment horizontal="right" vertical="top" wrapText="1"/>
    </xf>
    <xf numFmtId="3" fontId="3" fillId="0" borderId="16" xfId="0" applyNumberFormat="1" applyFont="1" applyBorder="1" applyAlignment="1">
      <alignment horizontal="right" vertical="top" wrapText="1"/>
    </xf>
    <xf numFmtId="49" fontId="3" fillId="0" borderId="16" xfId="0" applyNumberFormat="1" applyFont="1" applyBorder="1" applyAlignment="1">
      <alignment horizontal="right" vertical="top" wrapText="1"/>
    </xf>
    <xf numFmtId="3" fontId="3" fillId="0" borderId="15" xfId="0" applyNumberFormat="1" applyFont="1" applyBorder="1" applyAlignment="1">
      <alignment horizontal="right" vertical="top"/>
    </xf>
    <xf numFmtId="3" fontId="3" fillId="0" borderId="17" xfId="0" applyNumberFormat="1" applyFont="1" applyBorder="1" applyAlignment="1">
      <alignment horizontal="right" vertical="top"/>
    </xf>
    <xf numFmtId="3" fontId="3" fillId="0" borderId="16" xfId="0" applyNumberFormat="1" applyFont="1" applyBorder="1" applyAlignment="1">
      <alignment horizontal="right" vertical="top"/>
    </xf>
    <xf numFmtId="3" fontId="3" fillId="0" borderId="17" xfId="0" applyNumberFormat="1" applyFont="1" applyBorder="1" applyAlignment="1">
      <alignment horizontal="right" vertical="top" wrapText="1"/>
    </xf>
    <xf numFmtId="3" fontId="3" fillId="0" borderId="14" xfId="0" applyNumberFormat="1" applyFont="1" applyBorder="1" applyAlignment="1">
      <alignment vertical="top" wrapText="1"/>
    </xf>
    <xf numFmtId="3" fontId="3" fillId="0" borderId="15" xfId="0" applyNumberFormat="1" applyFont="1" applyBorder="1" applyAlignment="1">
      <alignment vertical="top" wrapText="1"/>
    </xf>
    <xf numFmtId="3" fontId="3" fillId="0" borderId="16" xfId="0" applyNumberFormat="1" applyFont="1" applyBorder="1" applyAlignment="1">
      <alignment vertical="top" wrapText="1"/>
    </xf>
    <xf numFmtId="3" fontId="4" fillId="0" borderId="15" xfId="0" applyNumberFormat="1" applyFont="1" applyBorder="1" applyAlignment="1">
      <alignment horizontal="right" vertical="top" wrapText="1"/>
    </xf>
    <xf numFmtId="0" fontId="4" fillId="0" borderId="19" xfId="0" applyFont="1" applyBorder="1" applyAlignment="1">
      <alignment/>
    </xf>
    <xf numFmtId="49" fontId="4" fillId="0" borderId="8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/>
    </xf>
    <xf numFmtId="180" fontId="4" fillId="0" borderId="16" xfId="15" applyNumberFormat="1" applyFont="1" applyBorder="1" applyAlignment="1">
      <alignment horizontal="center" vertical="top" wrapText="1"/>
    </xf>
    <xf numFmtId="180" fontId="4" fillId="0" borderId="15" xfId="15" applyNumberFormat="1" applyFont="1" applyBorder="1" applyAlignment="1">
      <alignment horizontal="justify" vertical="top" wrapText="1"/>
    </xf>
    <xf numFmtId="0" fontId="4" fillId="0" borderId="3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right" vertical="top" wrapText="1"/>
    </xf>
    <xf numFmtId="180" fontId="4" fillId="0" borderId="14" xfId="15" applyNumberFormat="1" applyFont="1" applyBorder="1" applyAlignment="1">
      <alignment horizontal="left" vertical="top" wrapText="1"/>
    </xf>
    <xf numFmtId="180" fontId="3" fillId="0" borderId="0" xfId="15" applyNumberFormat="1" applyFont="1" applyAlignment="1">
      <alignment horizontal="center" vertical="top"/>
    </xf>
    <xf numFmtId="180" fontId="4" fillId="0" borderId="4" xfId="15" applyNumberFormat="1" applyFont="1" applyBorder="1" applyAlignment="1">
      <alignment horizontal="center" vertical="top"/>
    </xf>
    <xf numFmtId="180" fontId="4" fillId="0" borderId="14" xfId="15" applyNumberFormat="1" applyFont="1" applyBorder="1" applyAlignment="1">
      <alignment horizontal="center" vertical="top" wrapText="1"/>
    </xf>
    <xf numFmtId="180" fontId="5" fillId="0" borderId="14" xfId="15" applyNumberFormat="1" applyFont="1" applyBorder="1" applyAlignment="1">
      <alignment horizontal="center" vertical="top" wrapText="1"/>
    </xf>
    <xf numFmtId="180" fontId="3" fillId="0" borderId="14" xfId="15" applyNumberFormat="1" applyFont="1" applyBorder="1" applyAlignment="1">
      <alignment horizontal="center" vertical="top" wrapText="1"/>
    </xf>
    <xf numFmtId="180" fontId="3" fillId="0" borderId="4" xfId="15" applyNumberFormat="1" applyFont="1" applyBorder="1" applyAlignment="1">
      <alignment horizontal="center" vertical="top"/>
    </xf>
    <xf numFmtId="180" fontId="3" fillId="0" borderId="15" xfId="15" applyNumberFormat="1" applyFont="1" applyBorder="1" applyAlignment="1">
      <alignment horizontal="center" vertical="top" wrapText="1"/>
    </xf>
    <xf numFmtId="180" fontId="3" fillId="0" borderId="16" xfId="15" applyNumberFormat="1" applyFont="1" applyBorder="1" applyAlignment="1">
      <alignment horizontal="center" vertical="top" wrapText="1"/>
    </xf>
    <xf numFmtId="180" fontId="5" fillId="0" borderId="4" xfId="15" applyNumberFormat="1" applyFont="1" applyBorder="1" applyAlignment="1">
      <alignment horizontal="center" vertical="top"/>
    </xf>
    <xf numFmtId="180" fontId="5" fillId="0" borderId="15" xfId="15" applyNumberFormat="1" applyFont="1" applyBorder="1" applyAlignment="1">
      <alignment horizontal="center" vertical="top" wrapText="1"/>
    </xf>
    <xf numFmtId="180" fontId="7" fillId="0" borderId="4" xfId="15" applyNumberFormat="1" applyFont="1" applyBorder="1" applyAlignment="1">
      <alignment horizontal="center" vertical="top"/>
    </xf>
    <xf numFmtId="180" fontId="5" fillId="0" borderId="16" xfId="15" applyNumberFormat="1" applyFont="1" applyBorder="1" applyAlignment="1">
      <alignment horizontal="center" vertical="top" wrapText="1"/>
    </xf>
    <xf numFmtId="180" fontId="4" fillId="0" borderId="15" xfId="15" applyNumberFormat="1" applyFont="1" applyBorder="1" applyAlignment="1">
      <alignment horizontal="center" vertical="top" wrapText="1"/>
    </xf>
    <xf numFmtId="180" fontId="3" fillId="0" borderId="4" xfId="15" applyNumberFormat="1" applyFont="1" applyBorder="1" applyAlignment="1">
      <alignment horizontal="center" vertical="top" wrapText="1"/>
    </xf>
    <xf numFmtId="180" fontId="4" fillId="0" borderId="18" xfId="15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80" fontId="3" fillId="0" borderId="14" xfId="15" applyNumberFormat="1" applyFont="1" applyBorder="1" applyAlignment="1">
      <alignment horizontal="center" vertical="top"/>
    </xf>
    <xf numFmtId="180" fontId="4" fillId="0" borderId="0" xfId="15" applyNumberFormat="1" applyFont="1" applyAlignment="1">
      <alignment horizontal="center" vertical="top"/>
    </xf>
    <xf numFmtId="180" fontId="7" fillId="0" borderId="15" xfId="15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/>
    </xf>
    <xf numFmtId="180" fontId="7" fillId="0" borderId="14" xfId="15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/>
    </xf>
    <xf numFmtId="180" fontId="5" fillId="0" borderId="14" xfId="15" applyNumberFormat="1" applyFont="1" applyBorder="1" applyAlignment="1">
      <alignment horizontal="center" vertical="top"/>
    </xf>
    <xf numFmtId="180" fontId="7" fillId="0" borderId="14" xfId="15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vertical="top" wrapText="1"/>
    </xf>
    <xf numFmtId="180" fontId="3" fillId="0" borderId="15" xfId="15" applyNumberFormat="1" applyFont="1" applyBorder="1" applyAlignment="1">
      <alignment horizontal="center" vertical="top"/>
    </xf>
    <xf numFmtId="0" fontId="3" fillId="0" borderId="22" xfId="0" applyFont="1" applyBorder="1" applyAlignment="1">
      <alignment/>
    </xf>
    <xf numFmtId="180" fontId="3" fillId="0" borderId="17" xfId="15" applyNumberFormat="1" applyFont="1" applyBorder="1" applyAlignment="1">
      <alignment horizontal="center" vertical="top"/>
    </xf>
    <xf numFmtId="0" fontId="3" fillId="0" borderId="23" xfId="0" applyFont="1" applyBorder="1" applyAlignment="1">
      <alignment/>
    </xf>
    <xf numFmtId="180" fontId="3" fillId="0" borderId="16" xfId="15" applyNumberFormat="1" applyFont="1" applyBorder="1" applyAlignment="1">
      <alignment horizontal="center" vertical="top"/>
    </xf>
    <xf numFmtId="0" fontId="3" fillId="0" borderId="24" xfId="0" applyFont="1" applyBorder="1" applyAlignment="1">
      <alignment/>
    </xf>
    <xf numFmtId="49" fontId="4" fillId="0" borderId="25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vertical="top" wrapText="1"/>
    </xf>
    <xf numFmtId="0" fontId="4" fillId="0" borderId="26" xfId="0" applyFont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9" xfId="15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9" fontId="3" fillId="0" borderId="19" xfId="19" applyFont="1" applyBorder="1" applyAlignment="1">
      <alignment/>
    </xf>
    <xf numFmtId="9" fontId="3" fillId="0" borderId="32" xfId="19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8" xfId="0" applyFont="1" applyBorder="1" applyAlignment="1">
      <alignment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right" vertical="top" wrapText="1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4" fillId="0" borderId="8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top" wrapText="1"/>
    </xf>
    <xf numFmtId="180" fontId="3" fillId="0" borderId="0" xfId="15" applyNumberFormat="1" applyFont="1" applyAlignment="1">
      <alignment horizontal="left" vertical="top"/>
    </xf>
    <xf numFmtId="180" fontId="4" fillId="0" borderId="35" xfId="15" applyNumberFormat="1" applyFont="1" applyBorder="1" applyAlignment="1">
      <alignment horizontal="center" vertical="top" wrapText="1"/>
    </xf>
    <xf numFmtId="180" fontId="5" fillId="0" borderId="19" xfId="15" applyNumberFormat="1" applyFont="1" applyBorder="1" applyAlignment="1">
      <alignment horizontal="center" vertical="top" wrapText="1"/>
    </xf>
    <xf numFmtId="180" fontId="3" fillId="0" borderId="19" xfId="15" applyNumberFormat="1" applyFont="1" applyBorder="1" applyAlignment="1">
      <alignment horizontal="center" vertical="top" wrapText="1"/>
    </xf>
    <xf numFmtId="180" fontId="4" fillId="0" borderId="19" xfId="15" applyNumberFormat="1" applyFont="1" applyBorder="1" applyAlignment="1">
      <alignment horizontal="center" vertical="top" wrapText="1"/>
    </xf>
    <xf numFmtId="180" fontId="3" fillId="0" borderId="19" xfId="15" applyNumberFormat="1" applyFont="1" applyBorder="1" applyAlignment="1">
      <alignment horizontal="center" vertical="top"/>
    </xf>
    <xf numFmtId="180" fontId="7" fillId="0" borderId="19" xfId="15" applyNumberFormat="1" applyFont="1" applyBorder="1" applyAlignment="1">
      <alignment horizontal="center" vertical="top" wrapText="1"/>
    </xf>
    <xf numFmtId="180" fontId="7" fillId="0" borderId="19" xfId="15" applyNumberFormat="1" applyFont="1" applyBorder="1" applyAlignment="1">
      <alignment horizontal="center" vertical="top"/>
    </xf>
    <xf numFmtId="180" fontId="5" fillId="0" borderId="19" xfId="15" applyNumberFormat="1" applyFont="1" applyBorder="1" applyAlignment="1">
      <alignment horizontal="center" vertical="top"/>
    </xf>
    <xf numFmtId="180" fontId="5" fillId="0" borderId="19" xfId="15" applyNumberFormat="1" applyFont="1" applyBorder="1" applyAlignment="1">
      <alignment vertical="top"/>
    </xf>
    <xf numFmtId="180" fontId="4" fillId="0" borderId="32" xfId="15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5" fillId="0" borderId="8" xfId="0" applyNumberFormat="1" applyFont="1" applyBorder="1" applyAlignment="1">
      <alignment horizontal="center" vertical="top" wrapText="1"/>
    </xf>
    <xf numFmtId="180" fontId="3" fillId="0" borderId="0" xfId="15" applyNumberFormat="1" applyFont="1" applyAlignment="1">
      <alignment horizontal="center" vertical="top"/>
    </xf>
    <xf numFmtId="180" fontId="3" fillId="0" borderId="0" xfId="15" applyNumberFormat="1" applyFont="1" applyAlignment="1">
      <alignment horizontal="left" vertical="top"/>
    </xf>
    <xf numFmtId="180" fontId="4" fillId="0" borderId="36" xfId="15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180" fontId="8" fillId="0" borderId="31" xfId="15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19" xfId="15" applyNumberFormat="1" applyFont="1" applyBorder="1" applyAlignment="1">
      <alignment horizontal="center" vertical="top"/>
    </xf>
    <xf numFmtId="180" fontId="4" fillId="0" borderId="0" xfId="15" applyNumberFormat="1" applyFont="1" applyAlignment="1">
      <alignment horizontal="right"/>
    </xf>
    <xf numFmtId="180" fontId="4" fillId="0" borderId="0" xfId="15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80" fontId="4" fillId="0" borderId="37" xfId="15" applyNumberFormat="1" applyFont="1" applyBorder="1" applyAlignment="1">
      <alignment horizontal="center" vertical="top"/>
    </xf>
    <xf numFmtId="180" fontId="4" fillId="0" borderId="0" xfId="15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180" fontId="4" fillId="0" borderId="38" xfId="15" applyNumberFormat="1" applyFont="1" applyBorder="1" applyAlignment="1">
      <alignment horizontal="center" vertical="top"/>
    </xf>
    <xf numFmtId="180" fontId="4" fillId="0" borderId="37" xfId="15" applyNumberFormat="1" applyFont="1" applyBorder="1" applyAlignment="1">
      <alignment horizontal="center"/>
    </xf>
    <xf numFmtId="180" fontId="4" fillId="0" borderId="0" xfId="15" applyNumberFormat="1" applyFont="1" applyAlignment="1">
      <alignment horizontal="center" vertical="top"/>
    </xf>
    <xf numFmtId="0" fontId="4" fillId="0" borderId="3" xfId="0" applyFont="1" applyBorder="1" applyAlignment="1">
      <alignment vertical="top" wrapText="1"/>
    </xf>
    <xf numFmtId="3" fontId="4" fillId="0" borderId="13" xfId="0" applyNumberFormat="1" applyFont="1" applyBorder="1" applyAlignment="1">
      <alignment horizontal="center" vertical="top" wrapText="1"/>
    </xf>
    <xf numFmtId="3" fontId="4" fillId="0" borderId="39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80" fontId="3" fillId="0" borderId="0" xfId="15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9"/>
  <sheetViews>
    <sheetView tabSelected="1" workbookViewId="0" topLeftCell="A61">
      <selection activeCell="D15" sqref="D15"/>
    </sheetView>
  </sheetViews>
  <sheetFormatPr defaultColWidth="9.00390625" defaultRowHeight="15" customHeight="1"/>
  <cols>
    <col min="1" max="1" width="6.625" style="1" customWidth="1"/>
    <col min="2" max="2" width="7.75390625" style="74" customWidth="1"/>
    <col min="3" max="3" width="8.00390625" style="3" customWidth="1"/>
    <col min="4" max="4" width="40.375" style="1" customWidth="1"/>
    <col min="5" max="5" width="23.875" style="101" customWidth="1"/>
    <col min="6" max="6" width="5.875" style="1" customWidth="1"/>
    <col min="7" max="7" width="4.00390625" style="1" customWidth="1"/>
    <col min="8" max="8" width="5.125" style="1" customWidth="1"/>
    <col min="9" max="9" width="3.125" style="1" customWidth="1"/>
    <col min="10" max="10" width="4.75390625" style="1" customWidth="1"/>
    <col min="11" max="11" width="4.625" style="1" customWidth="1"/>
    <col min="12" max="12" width="3.75390625" style="1" customWidth="1"/>
    <col min="13" max="13" width="6.125" style="1" customWidth="1"/>
    <col min="14" max="16384" width="9.125" style="1" customWidth="1"/>
  </cols>
  <sheetData>
    <row r="1" spans="1:5" ht="15" customHeight="1">
      <c r="A1" s="176"/>
      <c r="B1" s="176"/>
      <c r="C1" s="176"/>
      <c r="D1" s="176"/>
      <c r="E1" s="153" t="s">
        <v>235</v>
      </c>
    </row>
    <row r="2" spans="1:5" ht="15" customHeight="1">
      <c r="A2" s="177"/>
      <c r="B2" s="177"/>
      <c r="C2" s="177"/>
      <c r="D2" s="177"/>
      <c r="E2" s="153" t="s">
        <v>262</v>
      </c>
    </row>
    <row r="3" spans="1:5" ht="15" customHeight="1">
      <c r="A3" s="118"/>
      <c r="B3" s="118"/>
      <c r="C3" s="118"/>
      <c r="D3" s="118"/>
      <c r="E3" s="153" t="s">
        <v>118</v>
      </c>
    </row>
    <row r="4" spans="1:5" ht="15" customHeight="1">
      <c r="A4" s="178"/>
      <c r="B4" s="178"/>
      <c r="C4" s="178"/>
      <c r="D4" s="178"/>
      <c r="E4" s="153" t="s">
        <v>263</v>
      </c>
    </row>
    <row r="6" spans="1:5" ht="15" customHeight="1" thickBot="1">
      <c r="A6" s="179" t="s">
        <v>134</v>
      </c>
      <c r="B6" s="179"/>
      <c r="C6" s="179"/>
      <c r="D6" s="179"/>
      <c r="E6" s="180"/>
    </row>
    <row r="7" spans="1:5" s="2" customFormat="1" ht="28.5" customHeight="1" thickTop="1">
      <c r="A7" s="170" t="s">
        <v>0</v>
      </c>
      <c r="B7" s="171" t="s">
        <v>1</v>
      </c>
      <c r="C7" s="172" t="s">
        <v>2</v>
      </c>
      <c r="D7" s="172" t="s">
        <v>3</v>
      </c>
      <c r="E7" s="173" t="s">
        <v>129</v>
      </c>
    </row>
    <row r="8" spans="1:5" s="2" customFormat="1" ht="14.25" customHeight="1">
      <c r="A8" s="165">
        <v>1</v>
      </c>
      <c r="B8" s="174" t="s">
        <v>103</v>
      </c>
      <c r="C8" s="174">
        <v>3</v>
      </c>
      <c r="D8" s="174">
        <v>4</v>
      </c>
      <c r="E8" s="175">
        <v>5</v>
      </c>
    </row>
    <row r="9" spans="1:5" ht="15" customHeight="1">
      <c r="A9" s="181" t="s">
        <v>130</v>
      </c>
      <c r="B9" s="126"/>
      <c r="C9" s="17"/>
      <c r="D9" s="150" t="s">
        <v>4</v>
      </c>
      <c r="E9" s="154">
        <f>SUM(E10)</f>
        <v>35000</v>
      </c>
    </row>
    <row r="10" spans="1:5" ht="24" customHeight="1">
      <c r="A10" s="182"/>
      <c r="B10" s="183" t="s">
        <v>131</v>
      </c>
      <c r="C10" s="8"/>
      <c r="D10" s="10" t="s">
        <v>5</v>
      </c>
      <c r="E10" s="155">
        <f>SUM(E11)</f>
        <v>35000</v>
      </c>
    </row>
    <row r="11" spans="1:5" ht="15" customHeight="1">
      <c r="A11" s="182"/>
      <c r="B11" s="183"/>
      <c r="C11" s="8">
        <v>4300</v>
      </c>
      <c r="D11" s="11" t="s">
        <v>24</v>
      </c>
      <c r="E11" s="156">
        <v>35000</v>
      </c>
    </row>
    <row r="12" spans="1:5" ht="12.75" customHeight="1">
      <c r="A12" s="182" t="s">
        <v>132</v>
      </c>
      <c r="B12" s="67"/>
      <c r="C12" s="8"/>
      <c r="D12" s="12" t="s">
        <v>53</v>
      </c>
      <c r="E12" s="157">
        <f>SUM(E13+E15)</f>
        <v>214844</v>
      </c>
    </row>
    <row r="13" spans="1:5" ht="15" customHeight="1">
      <c r="A13" s="182"/>
      <c r="B13" s="68" t="s">
        <v>139</v>
      </c>
      <c r="C13" s="8"/>
      <c r="D13" s="10" t="s">
        <v>140</v>
      </c>
      <c r="E13" s="155">
        <f>SUM(E14)</f>
        <v>166844</v>
      </c>
    </row>
    <row r="14" spans="1:5" ht="13.5" customHeight="1">
      <c r="A14" s="182"/>
      <c r="B14" s="67"/>
      <c r="C14" s="8">
        <v>3030</v>
      </c>
      <c r="D14" s="11" t="s">
        <v>40</v>
      </c>
      <c r="E14" s="156">
        <v>166844</v>
      </c>
    </row>
    <row r="15" spans="1:5" ht="15" customHeight="1">
      <c r="A15" s="182"/>
      <c r="B15" s="183" t="s">
        <v>133</v>
      </c>
      <c r="C15" s="8"/>
      <c r="D15" s="10" t="s">
        <v>54</v>
      </c>
      <c r="E15" s="155">
        <f>SUM(E16:E17)</f>
        <v>48000</v>
      </c>
    </row>
    <row r="16" spans="1:5" ht="15" customHeight="1">
      <c r="A16" s="182"/>
      <c r="B16" s="183"/>
      <c r="C16" s="8">
        <v>4210</v>
      </c>
      <c r="D16" s="11" t="s">
        <v>29</v>
      </c>
      <c r="E16" s="156">
        <v>2000</v>
      </c>
    </row>
    <row r="17" spans="1:5" ht="15" customHeight="1">
      <c r="A17" s="182"/>
      <c r="B17" s="183"/>
      <c r="C17" s="8">
        <v>4300</v>
      </c>
      <c r="D17" s="11" t="s">
        <v>24</v>
      </c>
      <c r="E17" s="156">
        <v>46000</v>
      </c>
    </row>
    <row r="18" spans="1:5" ht="17.25" customHeight="1">
      <c r="A18" s="56">
        <v>600</v>
      </c>
      <c r="B18" s="67"/>
      <c r="C18" s="8"/>
      <c r="D18" s="12" t="s">
        <v>126</v>
      </c>
      <c r="E18" s="157">
        <f>SUM(E19)</f>
        <v>3278668</v>
      </c>
    </row>
    <row r="19" spans="1:5" ht="14.25" customHeight="1">
      <c r="A19" s="184"/>
      <c r="B19" s="185">
        <v>60014</v>
      </c>
      <c r="C19" s="8"/>
      <c r="D19" s="10" t="s">
        <v>22</v>
      </c>
      <c r="E19" s="155">
        <f>SUM(E20:E27)</f>
        <v>3278668</v>
      </c>
    </row>
    <row r="20" spans="1:5" ht="25.5" customHeight="1">
      <c r="A20" s="184"/>
      <c r="B20" s="186"/>
      <c r="C20" s="8">
        <v>2310</v>
      </c>
      <c r="D20" s="11" t="s">
        <v>254</v>
      </c>
      <c r="E20" s="158">
        <v>166855</v>
      </c>
    </row>
    <row r="21" spans="1:5" ht="15" customHeight="1">
      <c r="A21" s="184"/>
      <c r="B21" s="186"/>
      <c r="C21" s="8">
        <v>4210</v>
      </c>
      <c r="D21" s="11" t="s">
        <v>29</v>
      </c>
      <c r="E21" s="158">
        <v>5000</v>
      </c>
    </row>
    <row r="22" spans="1:5" ht="15" customHeight="1">
      <c r="A22" s="184"/>
      <c r="B22" s="186"/>
      <c r="C22" s="8">
        <v>4270</v>
      </c>
      <c r="D22" s="11" t="s">
        <v>38</v>
      </c>
      <c r="E22" s="158">
        <v>189000</v>
      </c>
    </row>
    <row r="23" spans="1:5" ht="15.75" customHeight="1">
      <c r="A23" s="184"/>
      <c r="B23" s="186"/>
      <c r="C23" s="8">
        <v>4300</v>
      </c>
      <c r="D23" s="13" t="s">
        <v>124</v>
      </c>
      <c r="E23" s="158">
        <v>243345</v>
      </c>
    </row>
    <row r="24" spans="1:5" ht="15.75" customHeight="1">
      <c r="A24" s="184"/>
      <c r="B24" s="186"/>
      <c r="C24" s="8">
        <v>4430</v>
      </c>
      <c r="D24" s="13" t="s">
        <v>125</v>
      </c>
      <c r="E24" s="158">
        <v>5000</v>
      </c>
    </row>
    <row r="25" spans="1:5" ht="15" customHeight="1">
      <c r="A25" s="184"/>
      <c r="B25" s="186"/>
      <c r="C25" s="8">
        <v>6050</v>
      </c>
      <c r="D25" s="11" t="s">
        <v>48</v>
      </c>
      <c r="E25" s="158">
        <v>315853</v>
      </c>
    </row>
    <row r="26" spans="1:5" ht="15" customHeight="1">
      <c r="A26" s="146"/>
      <c r="B26" s="70"/>
      <c r="C26" s="8">
        <v>6052</v>
      </c>
      <c r="D26" s="11" t="s">
        <v>246</v>
      </c>
      <c r="E26" s="158">
        <v>2278115</v>
      </c>
    </row>
    <row r="27" spans="1:5" ht="35.25" customHeight="1">
      <c r="A27" s="62"/>
      <c r="B27" s="71"/>
      <c r="C27" s="8">
        <v>6610</v>
      </c>
      <c r="D27" s="11" t="s">
        <v>228</v>
      </c>
      <c r="E27" s="158">
        <v>75500</v>
      </c>
    </row>
    <row r="28" spans="1:5" ht="15" customHeight="1">
      <c r="A28" s="187">
        <v>700</v>
      </c>
      <c r="B28" s="67"/>
      <c r="C28" s="8"/>
      <c r="D28" s="12" t="s">
        <v>6</v>
      </c>
      <c r="E28" s="157">
        <f>SUM(E29)</f>
        <v>78864</v>
      </c>
    </row>
    <row r="29" spans="1:5" ht="15.75" customHeight="1">
      <c r="A29" s="188"/>
      <c r="B29" s="189">
        <v>70005</v>
      </c>
      <c r="C29" s="8"/>
      <c r="D29" s="10" t="s">
        <v>7</v>
      </c>
      <c r="E29" s="155">
        <f>SUM(E30:E32)</f>
        <v>78864</v>
      </c>
    </row>
    <row r="30" spans="1:5" ht="15" customHeight="1">
      <c r="A30" s="188"/>
      <c r="B30" s="190"/>
      <c r="C30" s="8">
        <v>4300</v>
      </c>
      <c r="D30" s="11" t="s">
        <v>24</v>
      </c>
      <c r="E30" s="158">
        <v>35900</v>
      </c>
    </row>
    <row r="31" spans="1:5" ht="15" customHeight="1">
      <c r="A31" s="15"/>
      <c r="B31" s="60"/>
      <c r="C31" s="8">
        <v>4430</v>
      </c>
      <c r="D31" s="11" t="s">
        <v>32</v>
      </c>
      <c r="E31" s="158">
        <v>12000</v>
      </c>
    </row>
    <row r="32" spans="1:5" ht="12" customHeight="1">
      <c r="A32" s="16"/>
      <c r="B32" s="58"/>
      <c r="C32" s="8">
        <v>4590</v>
      </c>
      <c r="D32" s="11" t="s">
        <v>223</v>
      </c>
      <c r="E32" s="158">
        <v>30964</v>
      </c>
    </row>
    <row r="33" spans="1:5" ht="15" customHeight="1">
      <c r="A33" s="14">
        <v>710</v>
      </c>
      <c r="B33" s="67"/>
      <c r="C33" s="8"/>
      <c r="D33" s="12" t="s">
        <v>8</v>
      </c>
      <c r="E33" s="157">
        <f>SUM(E34+E36+E38)</f>
        <v>178000</v>
      </c>
    </row>
    <row r="34" spans="1:5" ht="15.75" customHeight="1">
      <c r="A34" s="15"/>
      <c r="B34" s="57">
        <v>71013</v>
      </c>
      <c r="C34" s="8"/>
      <c r="D34" s="10" t="s">
        <v>141</v>
      </c>
      <c r="E34" s="155">
        <f>SUM(E35)</f>
        <v>40000</v>
      </c>
    </row>
    <row r="35" spans="1:5" ht="12" customHeight="1">
      <c r="A35" s="15"/>
      <c r="B35" s="58"/>
      <c r="C35" s="8">
        <v>4300</v>
      </c>
      <c r="D35" s="11" t="s">
        <v>24</v>
      </c>
      <c r="E35" s="158">
        <v>40000</v>
      </c>
    </row>
    <row r="36" spans="1:5" ht="15.75" customHeight="1">
      <c r="A36" s="15"/>
      <c r="B36" s="190">
        <v>71014</v>
      </c>
      <c r="C36" s="17"/>
      <c r="D36" s="10" t="s">
        <v>9</v>
      </c>
      <c r="E36" s="155">
        <f>SUM(E37)</f>
        <v>50000</v>
      </c>
    </row>
    <row r="37" spans="1:5" ht="14.25" customHeight="1">
      <c r="A37" s="15"/>
      <c r="B37" s="166"/>
      <c r="C37" s="8">
        <v>4300</v>
      </c>
      <c r="D37" s="11" t="s">
        <v>36</v>
      </c>
      <c r="E37" s="158">
        <v>50000</v>
      </c>
    </row>
    <row r="38" spans="1:5" ht="15" customHeight="1">
      <c r="A38" s="15"/>
      <c r="B38" s="57">
        <v>71015</v>
      </c>
      <c r="C38" s="8"/>
      <c r="D38" s="10" t="s">
        <v>10</v>
      </c>
      <c r="E38" s="155">
        <f>SUM(E39:E47)</f>
        <v>88000</v>
      </c>
    </row>
    <row r="39" spans="1:5" ht="15" customHeight="1">
      <c r="A39" s="15"/>
      <c r="B39" s="60"/>
      <c r="C39" s="8">
        <v>4010</v>
      </c>
      <c r="D39" s="11" t="s">
        <v>25</v>
      </c>
      <c r="E39" s="158">
        <v>39800</v>
      </c>
    </row>
    <row r="40" spans="1:5" ht="21.75" customHeight="1">
      <c r="A40" s="15"/>
      <c r="B40" s="60"/>
      <c r="C40" s="8">
        <v>4020</v>
      </c>
      <c r="D40" s="11" t="s">
        <v>166</v>
      </c>
      <c r="E40" s="158">
        <v>24000</v>
      </c>
    </row>
    <row r="41" spans="1:5" ht="15" customHeight="1">
      <c r="A41" s="15"/>
      <c r="B41" s="60"/>
      <c r="C41" s="8">
        <v>4040</v>
      </c>
      <c r="D41" s="11" t="s">
        <v>37</v>
      </c>
      <c r="E41" s="158">
        <v>5427</v>
      </c>
    </row>
    <row r="42" spans="1:5" ht="15" customHeight="1">
      <c r="A42" s="15"/>
      <c r="B42" s="60"/>
      <c r="C42" s="8">
        <v>4110</v>
      </c>
      <c r="D42" s="11" t="s">
        <v>27</v>
      </c>
      <c r="E42" s="158">
        <v>12592</v>
      </c>
    </row>
    <row r="43" spans="1:5" ht="15" customHeight="1">
      <c r="A43" s="15"/>
      <c r="B43" s="60"/>
      <c r="C43" s="8">
        <v>4120</v>
      </c>
      <c r="D43" s="11" t="s">
        <v>28</v>
      </c>
      <c r="E43" s="158">
        <v>1696</v>
      </c>
    </row>
    <row r="44" spans="1:5" ht="15" customHeight="1">
      <c r="A44" s="16"/>
      <c r="B44" s="58"/>
      <c r="C44" s="8">
        <v>4210</v>
      </c>
      <c r="D44" s="11" t="s">
        <v>29</v>
      </c>
      <c r="E44" s="158">
        <v>1000</v>
      </c>
    </row>
    <row r="45" spans="1:5" ht="15" customHeight="1">
      <c r="A45" s="14"/>
      <c r="B45" s="57"/>
      <c r="C45" s="19">
        <v>4300</v>
      </c>
      <c r="D45" s="31" t="s">
        <v>24</v>
      </c>
      <c r="E45" s="158">
        <v>1440</v>
      </c>
    </row>
    <row r="46" spans="1:5" ht="15" customHeight="1">
      <c r="A46" s="15"/>
      <c r="B46" s="60"/>
      <c r="C46" s="8">
        <v>4410</v>
      </c>
      <c r="D46" s="11" t="s">
        <v>31</v>
      </c>
      <c r="E46" s="158">
        <v>320</v>
      </c>
    </row>
    <row r="47" spans="1:5" ht="15" customHeight="1">
      <c r="A47" s="16"/>
      <c r="B47" s="58"/>
      <c r="C47" s="8">
        <v>4440</v>
      </c>
      <c r="D47" s="11" t="s">
        <v>33</v>
      </c>
      <c r="E47" s="158">
        <v>1725</v>
      </c>
    </row>
    <row r="48" spans="1:5" ht="15" customHeight="1">
      <c r="A48" s="14">
        <v>750</v>
      </c>
      <c r="B48" s="67"/>
      <c r="C48" s="8"/>
      <c r="D48" s="12" t="s">
        <v>11</v>
      </c>
      <c r="E48" s="157">
        <f>SUM(E49+E54+E61+E80+E87)</f>
        <v>4198742</v>
      </c>
    </row>
    <row r="49" spans="1:5" ht="14.25" customHeight="1">
      <c r="A49" s="15"/>
      <c r="B49" s="69">
        <v>75011</v>
      </c>
      <c r="C49" s="8"/>
      <c r="D49" s="10" t="s">
        <v>12</v>
      </c>
      <c r="E49" s="155">
        <f>SUM(E50:E53)</f>
        <v>144926</v>
      </c>
    </row>
    <row r="50" spans="1:5" ht="15" customHeight="1">
      <c r="A50" s="15"/>
      <c r="B50" s="70"/>
      <c r="C50" s="8">
        <v>4010</v>
      </c>
      <c r="D50" s="11" t="s">
        <v>39</v>
      </c>
      <c r="E50" s="156">
        <v>112056</v>
      </c>
    </row>
    <row r="51" spans="1:5" ht="15" customHeight="1">
      <c r="A51" s="15"/>
      <c r="B51" s="70"/>
      <c r="C51" s="8">
        <v>4040</v>
      </c>
      <c r="D51" s="11" t="s">
        <v>26</v>
      </c>
      <c r="E51" s="156">
        <v>9038</v>
      </c>
    </row>
    <row r="52" spans="1:5" ht="15" customHeight="1">
      <c r="A52" s="15"/>
      <c r="B52" s="70"/>
      <c r="C52" s="8">
        <v>4110</v>
      </c>
      <c r="D52" s="11" t="s">
        <v>27</v>
      </c>
      <c r="E52" s="156">
        <v>20865</v>
      </c>
    </row>
    <row r="53" spans="1:5" ht="15" customHeight="1">
      <c r="A53" s="15"/>
      <c r="B53" s="71"/>
      <c r="C53" s="8">
        <v>4120</v>
      </c>
      <c r="D53" s="11" t="s">
        <v>28</v>
      </c>
      <c r="E53" s="156">
        <v>2967</v>
      </c>
    </row>
    <row r="54" spans="1:5" ht="17.25" customHeight="1">
      <c r="A54" s="15"/>
      <c r="B54" s="69">
        <v>75019</v>
      </c>
      <c r="C54" s="8"/>
      <c r="D54" s="10" t="s">
        <v>55</v>
      </c>
      <c r="E54" s="155">
        <f>SUM(E55:E60)</f>
        <v>208454</v>
      </c>
    </row>
    <row r="55" spans="1:5" ht="13.5" customHeight="1">
      <c r="A55" s="15"/>
      <c r="B55" s="70"/>
      <c r="C55" s="8">
        <v>3030</v>
      </c>
      <c r="D55" s="11" t="s">
        <v>51</v>
      </c>
      <c r="E55" s="156">
        <v>180712</v>
      </c>
    </row>
    <row r="56" spans="1:5" ht="15" customHeight="1">
      <c r="A56" s="15"/>
      <c r="B56" s="70"/>
      <c r="C56" s="8">
        <v>4210</v>
      </c>
      <c r="D56" s="11" t="s">
        <v>29</v>
      </c>
      <c r="E56" s="156">
        <v>16842</v>
      </c>
    </row>
    <row r="57" spans="1:5" ht="15" customHeight="1">
      <c r="A57" s="15"/>
      <c r="B57" s="70"/>
      <c r="C57" s="8">
        <v>4270</v>
      </c>
      <c r="D57" s="11" t="s">
        <v>38</v>
      </c>
      <c r="E57" s="156">
        <v>1300</v>
      </c>
    </row>
    <row r="58" spans="1:5" ht="15" customHeight="1">
      <c r="A58" s="15"/>
      <c r="B58" s="70"/>
      <c r="C58" s="8">
        <v>4300</v>
      </c>
      <c r="D58" s="11" t="s">
        <v>24</v>
      </c>
      <c r="E58" s="156">
        <v>4600</v>
      </c>
    </row>
    <row r="59" spans="1:5" ht="15" customHeight="1">
      <c r="A59" s="15"/>
      <c r="B59" s="70"/>
      <c r="C59" s="8">
        <v>4410</v>
      </c>
      <c r="D59" s="11" t="s">
        <v>31</v>
      </c>
      <c r="E59" s="156">
        <v>2000</v>
      </c>
    </row>
    <row r="60" spans="1:5" ht="15" customHeight="1">
      <c r="A60" s="15"/>
      <c r="B60" s="70"/>
      <c r="C60" s="8">
        <v>4420</v>
      </c>
      <c r="D60" s="11" t="s">
        <v>56</v>
      </c>
      <c r="E60" s="156">
        <v>3000</v>
      </c>
    </row>
    <row r="61" spans="1:5" ht="14.25" customHeight="1">
      <c r="A61" s="15"/>
      <c r="B61" s="189">
        <v>75020</v>
      </c>
      <c r="C61" s="8"/>
      <c r="D61" s="10" t="s">
        <v>23</v>
      </c>
      <c r="E61" s="155">
        <f>SUM(E62:E79)</f>
        <v>3733362</v>
      </c>
    </row>
    <row r="62" spans="1:5" ht="14.25" customHeight="1">
      <c r="A62" s="15"/>
      <c r="B62" s="190"/>
      <c r="C62" s="8">
        <v>3020</v>
      </c>
      <c r="D62" s="11" t="s">
        <v>41</v>
      </c>
      <c r="E62" s="156">
        <v>4000</v>
      </c>
    </row>
    <row r="63" spans="1:5" ht="15" customHeight="1">
      <c r="A63" s="15"/>
      <c r="B63" s="190"/>
      <c r="C63" s="8">
        <v>4010</v>
      </c>
      <c r="D63" s="11" t="s">
        <v>25</v>
      </c>
      <c r="E63" s="156">
        <v>1878438</v>
      </c>
    </row>
    <row r="64" spans="1:5" ht="15" customHeight="1">
      <c r="A64" s="15"/>
      <c r="B64" s="190"/>
      <c r="C64" s="8">
        <v>4040</v>
      </c>
      <c r="D64" s="11" t="s">
        <v>37</v>
      </c>
      <c r="E64" s="156">
        <v>133601</v>
      </c>
    </row>
    <row r="65" spans="1:5" ht="15" customHeight="1">
      <c r="A65" s="15"/>
      <c r="B65" s="190"/>
      <c r="C65" s="8">
        <v>4110</v>
      </c>
      <c r="D65" s="11" t="s">
        <v>27</v>
      </c>
      <c r="E65" s="156">
        <v>343610</v>
      </c>
    </row>
    <row r="66" spans="1:5" ht="15" customHeight="1">
      <c r="A66" s="15"/>
      <c r="B66" s="190"/>
      <c r="C66" s="8">
        <v>4120</v>
      </c>
      <c r="D66" s="11" t="s">
        <v>28</v>
      </c>
      <c r="E66" s="156">
        <v>48860</v>
      </c>
    </row>
    <row r="67" spans="1:5" ht="15" customHeight="1">
      <c r="A67" s="15"/>
      <c r="B67" s="190"/>
      <c r="C67" s="8">
        <v>4210</v>
      </c>
      <c r="D67" s="13" t="s">
        <v>115</v>
      </c>
      <c r="E67" s="156">
        <v>459741</v>
      </c>
    </row>
    <row r="68" spans="1:5" ht="15" customHeight="1">
      <c r="A68" s="15"/>
      <c r="B68" s="190"/>
      <c r="C68" s="8">
        <v>4260</v>
      </c>
      <c r="D68" s="13" t="s">
        <v>97</v>
      </c>
      <c r="E68" s="156">
        <v>28580</v>
      </c>
    </row>
    <row r="69" spans="1:5" ht="15" customHeight="1">
      <c r="A69" s="15"/>
      <c r="B69" s="190"/>
      <c r="C69" s="8">
        <v>4270</v>
      </c>
      <c r="D69" s="11" t="s">
        <v>38</v>
      </c>
      <c r="E69" s="156">
        <v>48982</v>
      </c>
    </row>
    <row r="70" spans="1:5" ht="15" customHeight="1">
      <c r="A70" s="15"/>
      <c r="B70" s="190"/>
      <c r="C70" s="8">
        <v>4280</v>
      </c>
      <c r="D70" s="11" t="s">
        <v>58</v>
      </c>
      <c r="E70" s="156">
        <v>6000</v>
      </c>
    </row>
    <row r="71" spans="1:5" ht="16.5" customHeight="1">
      <c r="A71" s="15"/>
      <c r="B71" s="190"/>
      <c r="C71" s="8">
        <v>4300</v>
      </c>
      <c r="D71" s="13" t="s">
        <v>104</v>
      </c>
      <c r="E71" s="156">
        <v>510429</v>
      </c>
    </row>
    <row r="72" spans="1:5" ht="15" customHeight="1">
      <c r="A72" s="15"/>
      <c r="B72" s="190"/>
      <c r="C72" s="8">
        <v>4410</v>
      </c>
      <c r="D72" s="11" t="s">
        <v>31</v>
      </c>
      <c r="E72" s="156">
        <v>6000</v>
      </c>
    </row>
    <row r="73" spans="1:5" ht="15" customHeight="1">
      <c r="A73" s="15"/>
      <c r="B73" s="190"/>
      <c r="C73" s="8">
        <v>4420</v>
      </c>
      <c r="D73" s="11" t="s">
        <v>56</v>
      </c>
      <c r="E73" s="156">
        <v>2000</v>
      </c>
    </row>
    <row r="74" spans="1:5" ht="15" customHeight="1">
      <c r="A74" s="15"/>
      <c r="B74" s="190"/>
      <c r="C74" s="8">
        <v>4430</v>
      </c>
      <c r="D74" s="11" t="s">
        <v>32</v>
      </c>
      <c r="E74" s="156">
        <v>60527</v>
      </c>
    </row>
    <row r="75" spans="1:5" ht="15" customHeight="1">
      <c r="A75" s="15"/>
      <c r="B75" s="190"/>
      <c r="C75" s="8">
        <v>4440</v>
      </c>
      <c r="D75" s="11" t="s">
        <v>33</v>
      </c>
      <c r="E75" s="156">
        <v>48990</v>
      </c>
    </row>
    <row r="76" spans="1:5" ht="15" customHeight="1">
      <c r="A76" s="15"/>
      <c r="B76" s="190"/>
      <c r="C76" s="8">
        <v>4530</v>
      </c>
      <c r="D76" s="11" t="s">
        <v>59</v>
      </c>
      <c r="E76" s="156">
        <v>2000</v>
      </c>
    </row>
    <row r="77" spans="1:5" ht="14.25" customHeight="1">
      <c r="A77" s="15"/>
      <c r="B77" s="60"/>
      <c r="C77" s="8">
        <v>4610</v>
      </c>
      <c r="D77" s="11" t="s">
        <v>167</v>
      </c>
      <c r="E77" s="156">
        <v>500</v>
      </c>
    </row>
    <row r="78" spans="1:5" ht="12" customHeight="1">
      <c r="A78" s="15"/>
      <c r="B78" s="60"/>
      <c r="C78" s="8">
        <v>6050</v>
      </c>
      <c r="D78" s="11" t="s">
        <v>48</v>
      </c>
      <c r="E78" s="156">
        <v>57054</v>
      </c>
    </row>
    <row r="79" spans="1:5" ht="15" customHeight="1">
      <c r="A79" s="15"/>
      <c r="B79" s="60"/>
      <c r="C79" s="8">
        <v>6060</v>
      </c>
      <c r="D79" s="11" t="s">
        <v>112</v>
      </c>
      <c r="E79" s="156">
        <v>94050</v>
      </c>
    </row>
    <row r="80" spans="1:5" ht="15" customHeight="1">
      <c r="A80" s="15"/>
      <c r="B80" s="69">
        <v>75045</v>
      </c>
      <c r="C80" s="8"/>
      <c r="D80" s="10" t="s">
        <v>13</v>
      </c>
      <c r="E80" s="155">
        <f>SUM(E81:E86)</f>
        <v>32000</v>
      </c>
    </row>
    <row r="81" spans="1:5" ht="12.75" customHeight="1">
      <c r="A81" s="15"/>
      <c r="B81" s="70"/>
      <c r="C81" s="8">
        <v>3030</v>
      </c>
      <c r="D81" s="11" t="s">
        <v>40</v>
      </c>
      <c r="E81" s="156">
        <v>5144</v>
      </c>
    </row>
    <row r="82" spans="1:5" ht="11.25" customHeight="1">
      <c r="A82" s="15"/>
      <c r="B82" s="70"/>
      <c r="C82" s="17">
        <v>4110</v>
      </c>
      <c r="D82" s="18" t="s">
        <v>96</v>
      </c>
      <c r="E82" s="156">
        <v>1300</v>
      </c>
    </row>
    <row r="83" spans="1:5" ht="12.75" customHeight="1">
      <c r="A83" s="15"/>
      <c r="B83" s="70"/>
      <c r="C83" s="8">
        <v>4120</v>
      </c>
      <c r="D83" s="11" t="s">
        <v>95</v>
      </c>
      <c r="E83" s="156">
        <v>200</v>
      </c>
    </row>
    <row r="84" spans="1:5" ht="11.25" customHeight="1">
      <c r="A84" s="15"/>
      <c r="B84" s="70"/>
      <c r="C84" s="8">
        <v>4210</v>
      </c>
      <c r="D84" s="11" t="s">
        <v>29</v>
      </c>
      <c r="E84" s="156">
        <v>2370</v>
      </c>
    </row>
    <row r="85" spans="1:5" ht="11.25" customHeight="1">
      <c r="A85" s="15"/>
      <c r="B85" s="70"/>
      <c r="C85" s="8">
        <v>4300</v>
      </c>
      <c r="D85" s="11" t="s">
        <v>24</v>
      </c>
      <c r="E85" s="156">
        <v>22870</v>
      </c>
    </row>
    <row r="86" spans="1:5" ht="12" customHeight="1">
      <c r="A86" s="15"/>
      <c r="B86" s="71"/>
      <c r="C86" s="17">
        <v>4410</v>
      </c>
      <c r="D86" s="18" t="s">
        <v>31</v>
      </c>
      <c r="E86" s="156">
        <v>116</v>
      </c>
    </row>
    <row r="87" spans="1:5" ht="15" customHeight="1">
      <c r="A87" s="15"/>
      <c r="B87" s="69">
        <v>75095</v>
      </c>
      <c r="C87" s="8"/>
      <c r="D87" s="10" t="s">
        <v>114</v>
      </c>
      <c r="E87" s="155">
        <f>SUM(E88:E91)</f>
        <v>80000</v>
      </c>
    </row>
    <row r="88" spans="1:5" ht="24.75" customHeight="1">
      <c r="A88" s="15"/>
      <c r="B88" s="70"/>
      <c r="C88" s="8">
        <v>3020</v>
      </c>
      <c r="D88" s="11" t="s">
        <v>159</v>
      </c>
      <c r="E88" s="158">
        <v>6000</v>
      </c>
    </row>
    <row r="89" spans="1:5" ht="14.25" customHeight="1">
      <c r="A89" s="15"/>
      <c r="B89" s="70"/>
      <c r="C89" s="8">
        <v>4090</v>
      </c>
      <c r="D89" s="11" t="s">
        <v>260</v>
      </c>
      <c r="E89" s="158">
        <v>4060</v>
      </c>
    </row>
    <row r="90" spans="1:5" ht="12.75" customHeight="1">
      <c r="A90" s="15"/>
      <c r="B90" s="70"/>
      <c r="C90" s="8">
        <v>4210</v>
      </c>
      <c r="D90" s="11" t="s">
        <v>29</v>
      </c>
      <c r="E90" s="158">
        <v>4000</v>
      </c>
    </row>
    <row r="91" spans="1:5" ht="12.75" customHeight="1">
      <c r="A91" s="16"/>
      <c r="B91" s="71"/>
      <c r="C91" s="8">
        <v>4300</v>
      </c>
      <c r="D91" s="11" t="s">
        <v>24</v>
      </c>
      <c r="E91" s="158">
        <v>65940</v>
      </c>
    </row>
    <row r="92" spans="1:5" ht="21.75" customHeight="1">
      <c r="A92" s="14">
        <v>754</v>
      </c>
      <c r="B92" s="67"/>
      <c r="C92" s="8"/>
      <c r="D92" s="12" t="s">
        <v>14</v>
      </c>
      <c r="E92" s="157">
        <f>SUM(E95+E115+E93)</f>
        <v>2244310</v>
      </c>
    </row>
    <row r="93" spans="1:5" ht="15.75" customHeight="1">
      <c r="A93" s="15"/>
      <c r="B93" s="69" t="s">
        <v>168</v>
      </c>
      <c r="C93" s="151"/>
      <c r="D93" s="10" t="s">
        <v>169</v>
      </c>
      <c r="E93" s="159">
        <f>SUM(E94)</f>
        <v>35000</v>
      </c>
    </row>
    <row r="94" spans="1:5" ht="23.25" customHeight="1">
      <c r="A94" s="15"/>
      <c r="B94" s="126"/>
      <c r="C94" s="8">
        <v>6150</v>
      </c>
      <c r="D94" s="11" t="s">
        <v>265</v>
      </c>
      <c r="E94" s="156">
        <v>35000</v>
      </c>
    </row>
    <row r="95" spans="1:5" ht="15.75" customHeight="1">
      <c r="A95" s="15"/>
      <c r="B95" s="69">
        <v>75411</v>
      </c>
      <c r="C95" s="8"/>
      <c r="D95" s="10" t="s">
        <v>15</v>
      </c>
      <c r="E95" s="155">
        <f>SUM(E96:E114)</f>
        <v>2208810</v>
      </c>
    </row>
    <row r="96" spans="1:5" ht="23.25" customHeight="1">
      <c r="A96" s="15"/>
      <c r="B96" s="70"/>
      <c r="C96" s="8">
        <v>3020</v>
      </c>
      <c r="D96" s="11" t="s">
        <v>135</v>
      </c>
      <c r="E96" s="156">
        <v>195800</v>
      </c>
    </row>
    <row r="97" spans="1:5" ht="12.75" customHeight="1">
      <c r="A97" s="15"/>
      <c r="B97" s="70"/>
      <c r="C97" s="8">
        <v>4010</v>
      </c>
      <c r="D97" s="11" t="s">
        <v>248</v>
      </c>
      <c r="E97" s="156">
        <v>17623</v>
      </c>
    </row>
    <row r="98" spans="1:5" ht="14.25" customHeight="1">
      <c r="A98" s="15"/>
      <c r="B98" s="70"/>
      <c r="C98" s="8">
        <v>4040</v>
      </c>
      <c r="D98" s="11" t="s">
        <v>37</v>
      </c>
      <c r="E98" s="156">
        <v>1400</v>
      </c>
    </row>
    <row r="99" spans="1:5" ht="13.5" customHeight="1">
      <c r="A99" s="15"/>
      <c r="B99" s="70"/>
      <c r="C99" s="8">
        <v>4050</v>
      </c>
      <c r="D99" s="11" t="s">
        <v>42</v>
      </c>
      <c r="E99" s="156">
        <v>1332232</v>
      </c>
    </row>
    <row r="100" spans="1:5" ht="11.25" customHeight="1">
      <c r="A100" s="15"/>
      <c r="B100" s="70"/>
      <c r="C100" s="8">
        <v>4060</v>
      </c>
      <c r="D100" s="11" t="s">
        <v>43</v>
      </c>
      <c r="E100" s="156">
        <v>40844</v>
      </c>
    </row>
    <row r="101" spans="1:5" ht="12" customHeight="1">
      <c r="A101" s="15"/>
      <c r="B101" s="70"/>
      <c r="C101" s="8">
        <v>4070</v>
      </c>
      <c r="D101" s="11" t="s">
        <v>44</v>
      </c>
      <c r="E101" s="156">
        <v>112118</v>
      </c>
    </row>
    <row r="102" spans="1:5" ht="13.5" customHeight="1">
      <c r="A102" s="15"/>
      <c r="B102" s="70"/>
      <c r="C102" s="8">
        <v>4080</v>
      </c>
      <c r="D102" s="11" t="s">
        <v>47</v>
      </c>
      <c r="E102" s="156">
        <v>38500</v>
      </c>
    </row>
    <row r="103" spans="1:5" ht="15" customHeight="1">
      <c r="A103" s="15"/>
      <c r="B103" s="70"/>
      <c r="C103" s="8">
        <v>4110</v>
      </c>
      <c r="D103" s="11" t="s">
        <v>27</v>
      </c>
      <c r="E103" s="156">
        <v>3582</v>
      </c>
    </row>
    <row r="104" spans="1:5" ht="15" customHeight="1">
      <c r="A104" s="15"/>
      <c r="B104" s="70"/>
      <c r="C104" s="8">
        <v>4120</v>
      </c>
      <c r="D104" s="11" t="s">
        <v>28</v>
      </c>
      <c r="E104" s="156">
        <v>466</v>
      </c>
    </row>
    <row r="105" spans="1:5" ht="15" customHeight="1">
      <c r="A105" s="15"/>
      <c r="B105" s="70"/>
      <c r="C105" s="8">
        <v>4210</v>
      </c>
      <c r="D105" s="11" t="s">
        <v>29</v>
      </c>
      <c r="E105" s="156">
        <v>156545</v>
      </c>
    </row>
    <row r="106" spans="1:5" ht="15" customHeight="1">
      <c r="A106" s="15"/>
      <c r="B106" s="70"/>
      <c r="C106" s="8">
        <v>4220</v>
      </c>
      <c r="D106" s="11" t="s">
        <v>45</v>
      </c>
      <c r="E106" s="156">
        <v>1700</v>
      </c>
    </row>
    <row r="107" spans="1:5" ht="13.5" customHeight="1">
      <c r="A107" s="15"/>
      <c r="B107" s="70"/>
      <c r="C107" s="8">
        <v>4260</v>
      </c>
      <c r="D107" s="11" t="s">
        <v>30</v>
      </c>
      <c r="E107" s="156">
        <v>20000</v>
      </c>
    </row>
    <row r="108" spans="1:5" ht="14.25" customHeight="1">
      <c r="A108" s="15"/>
      <c r="B108" s="70"/>
      <c r="C108" s="8">
        <v>4270</v>
      </c>
      <c r="D108" s="11" t="s">
        <v>38</v>
      </c>
      <c r="E108" s="156">
        <v>75000</v>
      </c>
    </row>
    <row r="109" spans="1:5" ht="15" customHeight="1">
      <c r="A109" s="15"/>
      <c r="B109" s="70"/>
      <c r="C109" s="8">
        <v>4280</v>
      </c>
      <c r="D109" s="11" t="s">
        <v>58</v>
      </c>
      <c r="E109" s="156">
        <v>8500</v>
      </c>
    </row>
    <row r="110" spans="1:5" ht="15" customHeight="1">
      <c r="A110" s="15"/>
      <c r="B110" s="70"/>
      <c r="C110" s="8">
        <v>4300</v>
      </c>
      <c r="D110" s="11" t="s">
        <v>24</v>
      </c>
      <c r="E110" s="156">
        <v>69000</v>
      </c>
    </row>
    <row r="111" spans="1:5" ht="15" customHeight="1">
      <c r="A111" s="15"/>
      <c r="B111" s="70"/>
      <c r="C111" s="8">
        <v>4410</v>
      </c>
      <c r="D111" s="11" t="s">
        <v>31</v>
      </c>
      <c r="E111" s="156">
        <v>7500</v>
      </c>
    </row>
    <row r="112" spans="1:5" ht="15" customHeight="1">
      <c r="A112" s="15"/>
      <c r="B112" s="70"/>
      <c r="C112" s="8">
        <v>4430</v>
      </c>
      <c r="D112" s="11" t="s">
        <v>91</v>
      </c>
      <c r="E112" s="156">
        <v>6000</v>
      </c>
    </row>
    <row r="113" spans="1:5" ht="15" customHeight="1">
      <c r="A113" s="15"/>
      <c r="B113" s="70"/>
      <c r="C113" s="17">
        <v>4480</v>
      </c>
      <c r="D113" s="18" t="s">
        <v>34</v>
      </c>
      <c r="E113" s="156">
        <v>7000</v>
      </c>
    </row>
    <row r="114" spans="1:5" ht="15" customHeight="1">
      <c r="A114" s="15"/>
      <c r="B114" s="70"/>
      <c r="C114" s="17">
        <v>6060</v>
      </c>
      <c r="D114" s="18" t="s">
        <v>255</v>
      </c>
      <c r="E114" s="156">
        <v>115000</v>
      </c>
    </row>
    <row r="115" spans="1:5" ht="12.75" customHeight="1">
      <c r="A115" s="15"/>
      <c r="B115" s="69">
        <v>75414</v>
      </c>
      <c r="C115" s="8"/>
      <c r="D115" s="10" t="s">
        <v>102</v>
      </c>
      <c r="E115" s="155">
        <f>SUM(E116:E117)</f>
        <v>500</v>
      </c>
    </row>
    <row r="116" spans="1:5" ht="12.75" customHeight="1">
      <c r="A116" s="15"/>
      <c r="B116" s="70"/>
      <c r="C116" s="8">
        <v>4210</v>
      </c>
      <c r="D116" s="11" t="s">
        <v>29</v>
      </c>
      <c r="E116" s="156">
        <v>250</v>
      </c>
    </row>
    <row r="117" spans="1:5" ht="11.25" customHeight="1">
      <c r="A117" s="16"/>
      <c r="B117" s="71"/>
      <c r="C117" s="8">
        <v>4300</v>
      </c>
      <c r="D117" s="11" t="s">
        <v>24</v>
      </c>
      <c r="E117" s="156">
        <v>250</v>
      </c>
    </row>
    <row r="118" spans="1:5" ht="12" customHeight="1">
      <c r="A118" s="61">
        <v>757</v>
      </c>
      <c r="B118" s="67"/>
      <c r="C118" s="8"/>
      <c r="D118" s="12" t="s">
        <v>99</v>
      </c>
      <c r="E118" s="157">
        <f>SUM(E119+E121)</f>
        <v>259392</v>
      </c>
    </row>
    <row r="119" spans="1:5" ht="27" customHeight="1">
      <c r="A119" s="63"/>
      <c r="B119" s="183">
        <v>75702</v>
      </c>
      <c r="C119" s="8"/>
      <c r="D119" s="10" t="s">
        <v>100</v>
      </c>
      <c r="E119" s="155">
        <f>SUM(E120)</f>
        <v>213196</v>
      </c>
    </row>
    <row r="120" spans="1:5" ht="25.5" customHeight="1">
      <c r="A120" s="63"/>
      <c r="B120" s="183"/>
      <c r="C120" s="8">
        <v>8070</v>
      </c>
      <c r="D120" s="11" t="s">
        <v>150</v>
      </c>
      <c r="E120" s="158">
        <v>213196</v>
      </c>
    </row>
    <row r="121" spans="1:5" ht="39" customHeight="1">
      <c r="A121" s="63"/>
      <c r="B121" s="183">
        <v>75704</v>
      </c>
      <c r="C121" s="8"/>
      <c r="D121" s="10" t="s">
        <v>110</v>
      </c>
      <c r="E121" s="155">
        <f>SUM(E122)</f>
        <v>46196</v>
      </c>
    </row>
    <row r="122" spans="1:5" ht="14.25" customHeight="1">
      <c r="A122" s="64"/>
      <c r="B122" s="183"/>
      <c r="C122" s="8">
        <v>8020</v>
      </c>
      <c r="D122" s="11" t="s">
        <v>149</v>
      </c>
      <c r="E122" s="158">
        <v>46196</v>
      </c>
    </row>
    <row r="123" spans="1:5" ht="13.5" customHeight="1">
      <c r="A123" s="61">
        <v>758</v>
      </c>
      <c r="B123" s="68"/>
      <c r="C123" s="8"/>
      <c r="D123" s="12" t="s">
        <v>61</v>
      </c>
      <c r="E123" s="157">
        <f>SUM(E124)</f>
        <v>413725</v>
      </c>
    </row>
    <row r="124" spans="1:5" ht="15" customHeight="1">
      <c r="A124" s="63"/>
      <c r="B124" s="69">
        <v>75818</v>
      </c>
      <c r="C124" s="8"/>
      <c r="D124" s="10" t="s">
        <v>119</v>
      </c>
      <c r="E124" s="155">
        <f>SUM(E125)</f>
        <v>413725</v>
      </c>
    </row>
    <row r="125" spans="1:5" ht="13.5" customHeight="1">
      <c r="A125" s="63"/>
      <c r="B125" s="70"/>
      <c r="C125" s="19">
        <v>4810</v>
      </c>
      <c r="D125" s="11" t="s">
        <v>120</v>
      </c>
      <c r="E125" s="158">
        <v>413725</v>
      </c>
    </row>
    <row r="126" spans="1:5" ht="47.25" customHeight="1">
      <c r="A126" s="64"/>
      <c r="B126" s="71"/>
      <c r="C126" s="17"/>
      <c r="D126" s="11" t="s">
        <v>251</v>
      </c>
      <c r="E126" s="158"/>
    </row>
    <row r="127" spans="1:5" ht="13.5" customHeight="1">
      <c r="A127" s="61">
        <v>801</v>
      </c>
      <c r="B127" s="67"/>
      <c r="C127" s="8"/>
      <c r="D127" s="12" t="s">
        <v>62</v>
      </c>
      <c r="E127" s="157">
        <f>SUM(E128+E143+E158+E179+E193+E209+E224+E240+E242+E244)</f>
        <v>11834996</v>
      </c>
    </row>
    <row r="128" spans="1:5" ht="15.75" customHeight="1">
      <c r="A128" s="15"/>
      <c r="B128" s="57">
        <v>80102</v>
      </c>
      <c r="C128" s="8"/>
      <c r="D128" s="10" t="s">
        <v>63</v>
      </c>
      <c r="E128" s="160">
        <f>SUM(E129:E142)</f>
        <v>1057107</v>
      </c>
    </row>
    <row r="129" spans="1:5" ht="22.5" customHeight="1">
      <c r="A129" s="15"/>
      <c r="B129" s="60"/>
      <c r="C129" s="8">
        <v>3020</v>
      </c>
      <c r="D129" s="11" t="s">
        <v>113</v>
      </c>
      <c r="E129" s="158">
        <v>56250</v>
      </c>
    </row>
    <row r="130" spans="1:5" ht="14.25" customHeight="1">
      <c r="A130" s="15"/>
      <c r="B130" s="60"/>
      <c r="C130" s="8">
        <v>4010</v>
      </c>
      <c r="D130" s="11" t="s">
        <v>25</v>
      </c>
      <c r="E130" s="158">
        <v>687777</v>
      </c>
    </row>
    <row r="131" spans="1:5" ht="15" customHeight="1">
      <c r="A131" s="15"/>
      <c r="B131" s="60"/>
      <c r="C131" s="8">
        <v>4040</v>
      </c>
      <c r="D131" s="11" t="s">
        <v>37</v>
      </c>
      <c r="E131" s="158">
        <v>69050</v>
      </c>
    </row>
    <row r="132" spans="1:5" ht="15" customHeight="1">
      <c r="A132" s="16"/>
      <c r="B132" s="58"/>
      <c r="C132" s="8">
        <v>4110</v>
      </c>
      <c r="D132" s="11" t="s">
        <v>27</v>
      </c>
      <c r="E132" s="158">
        <v>136153</v>
      </c>
    </row>
    <row r="133" spans="1:5" ht="15" customHeight="1">
      <c r="A133" s="14"/>
      <c r="B133" s="57"/>
      <c r="C133" s="8">
        <v>4120</v>
      </c>
      <c r="D133" s="11" t="s">
        <v>28</v>
      </c>
      <c r="E133" s="158">
        <v>18542</v>
      </c>
    </row>
    <row r="134" spans="1:5" ht="15" customHeight="1">
      <c r="A134" s="15"/>
      <c r="B134" s="60"/>
      <c r="C134" s="8">
        <v>4210</v>
      </c>
      <c r="D134" s="11" t="s">
        <v>29</v>
      </c>
      <c r="E134" s="158">
        <v>18250</v>
      </c>
    </row>
    <row r="135" spans="1:5" ht="15" customHeight="1">
      <c r="A135" s="15"/>
      <c r="B135" s="60"/>
      <c r="C135" s="8">
        <v>4240</v>
      </c>
      <c r="D135" s="11" t="s">
        <v>64</v>
      </c>
      <c r="E135" s="158">
        <v>3250</v>
      </c>
    </row>
    <row r="136" spans="1:5" ht="15" customHeight="1">
      <c r="A136" s="15"/>
      <c r="B136" s="60"/>
      <c r="C136" s="8">
        <v>4260</v>
      </c>
      <c r="D136" s="11" t="s">
        <v>30</v>
      </c>
      <c r="E136" s="158">
        <v>9230</v>
      </c>
    </row>
    <row r="137" spans="1:5" ht="15" customHeight="1">
      <c r="A137" s="15"/>
      <c r="B137" s="60"/>
      <c r="C137" s="8">
        <v>4270</v>
      </c>
      <c r="D137" s="11" t="s">
        <v>38</v>
      </c>
      <c r="E137" s="158">
        <v>450</v>
      </c>
    </row>
    <row r="138" spans="1:5" ht="15" customHeight="1">
      <c r="A138" s="15"/>
      <c r="B138" s="60"/>
      <c r="C138" s="8">
        <v>4280</v>
      </c>
      <c r="D138" s="11" t="s">
        <v>58</v>
      </c>
      <c r="E138" s="158">
        <v>1750</v>
      </c>
    </row>
    <row r="139" spans="1:5" ht="15" customHeight="1">
      <c r="A139" s="15"/>
      <c r="B139" s="60"/>
      <c r="C139" s="8">
        <v>4300</v>
      </c>
      <c r="D139" s="11" t="s">
        <v>24</v>
      </c>
      <c r="E139" s="158">
        <v>10500</v>
      </c>
    </row>
    <row r="140" spans="1:5" ht="15" customHeight="1">
      <c r="A140" s="15"/>
      <c r="B140" s="60"/>
      <c r="C140" s="8">
        <v>4410</v>
      </c>
      <c r="D140" s="11" t="s">
        <v>31</v>
      </c>
      <c r="E140" s="158">
        <v>400</v>
      </c>
    </row>
    <row r="141" spans="1:5" ht="15" customHeight="1">
      <c r="A141" s="15"/>
      <c r="B141" s="60"/>
      <c r="C141" s="8">
        <v>4430</v>
      </c>
      <c r="D141" s="11" t="s">
        <v>32</v>
      </c>
      <c r="E141" s="158">
        <v>800</v>
      </c>
    </row>
    <row r="142" spans="1:5" ht="15" customHeight="1">
      <c r="A142" s="15"/>
      <c r="B142" s="58"/>
      <c r="C142" s="8">
        <v>4440</v>
      </c>
      <c r="D142" s="11" t="s">
        <v>33</v>
      </c>
      <c r="E142" s="158">
        <v>44705</v>
      </c>
    </row>
    <row r="143" spans="1:5" ht="15.75" customHeight="1">
      <c r="A143" s="15"/>
      <c r="B143" s="69">
        <v>80111</v>
      </c>
      <c r="C143" s="8"/>
      <c r="D143" s="10" t="s">
        <v>65</v>
      </c>
      <c r="E143" s="161">
        <f>SUM(E144:E157)</f>
        <v>637171</v>
      </c>
    </row>
    <row r="144" spans="1:5" ht="14.25" customHeight="1">
      <c r="A144" s="15"/>
      <c r="B144" s="70"/>
      <c r="C144" s="8">
        <v>3020</v>
      </c>
      <c r="D144" s="11" t="s">
        <v>41</v>
      </c>
      <c r="E144" s="158">
        <v>4000</v>
      </c>
    </row>
    <row r="145" spans="1:5" ht="15" customHeight="1">
      <c r="A145" s="15"/>
      <c r="B145" s="70"/>
      <c r="C145" s="8">
        <v>4010</v>
      </c>
      <c r="D145" s="11" t="s">
        <v>25</v>
      </c>
      <c r="E145" s="158">
        <v>439048</v>
      </c>
    </row>
    <row r="146" spans="1:5" ht="15" customHeight="1">
      <c r="A146" s="15"/>
      <c r="B146" s="70"/>
      <c r="C146" s="8">
        <v>4040</v>
      </c>
      <c r="D146" s="11" t="s">
        <v>37</v>
      </c>
      <c r="E146" s="158">
        <v>33440</v>
      </c>
    </row>
    <row r="147" spans="1:5" ht="15" customHeight="1">
      <c r="A147" s="15"/>
      <c r="B147" s="70"/>
      <c r="C147" s="8">
        <v>4110</v>
      </c>
      <c r="D147" s="11" t="s">
        <v>27</v>
      </c>
      <c r="E147" s="158">
        <v>83497</v>
      </c>
    </row>
    <row r="148" spans="1:5" ht="15" customHeight="1">
      <c r="A148" s="15"/>
      <c r="B148" s="70"/>
      <c r="C148" s="8">
        <v>4120</v>
      </c>
      <c r="D148" s="11" t="s">
        <v>28</v>
      </c>
      <c r="E148" s="158">
        <v>11371</v>
      </c>
    </row>
    <row r="149" spans="1:5" ht="15" customHeight="1">
      <c r="A149" s="15"/>
      <c r="B149" s="70"/>
      <c r="C149" s="8">
        <v>4210</v>
      </c>
      <c r="D149" s="11" t="s">
        <v>29</v>
      </c>
      <c r="E149" s="158">
        <v>14250</v>
      </c>
    </row>
    <row r="150" spans="1:5" ht="14.25" customHeight="1">
      <c r="A150" s="15"/>
      <c r="B150" s="70"/>
      <c r="C150" s="8">
        <v>4240</v>
      </c>
      <c r="D150" s="11" t="s">
        <v>64</v>
      </c>
      <c r="E150" s="158">
        <v>3250</v>
      </c>
    </row>
    <row r="151" spans="1:5" ht="12.75" customHeight="1">
      <c r="A151" s="15"/>
      <c r="B151" s="70"/>
      <c r="C151" s="8">
        <v>4260</v>
      </c>
      <c r="D151" s="11" t="s">
        <v>30</v>
      </c>
      <c r="E151" s="158">
        <v>7420</v>
      </c>
    </row>
    <row r="152" spans="1:5" ht="15" customHeight="1">
      <c r="A152" s="15"/>
      <c r="B152" s="70"/>
      <c r="C152" s="8">
        <v>4270</v>
      </c>
      <c r="D152" s="11" t="s">
        <v>38</v>
      </c>
      <c r="E152" s="158">
        <v>450</v>
      </c>
    </row>
    <row r="153" spans="1:5" ht="15" customHeight="1">
      <c r="A153" s="15"/>
      <c r="B153" s="70"/>
      <c r="C153" s="8">
        <v>4280</v>
      </c>
      <c r="D153" s="11" t="s">
        <v>58</v>
      </c>
      <c r="E153" s="158">
        <v>1750</v>
      </c>
    </row>
    <row r="154" spans="1:5" ht="15" customHeight="1">
      <c r="A154" s="15"/>
      <c r="B154" s="70"/>
      <c r="C154" s="8">
        <v>4300</v>
      </c>
      <c r="D154" s="11" t="s">
        <v>24</v>
      </c>
      <c r="E154" s="158">
        <v>9500</v>
      </c>
    </row>
    <row r="155" spans="1:5" ht="15" customHeight="1">
      <c r="A155" s="15"/>
      <c r="B155" s="70"/>
      <c r="C155" s="8">
        <v>4410</v>
      </c>
      <c r="D155" s="11" t="s">
        <v>31</v>
      </c>
      <c r="E155" s="158">
        <v>400</v>
      </c>
    </row>
    <row r="156" spans="1:5" ht="15" customHeight="1">
      <c r="A156" s="15"/>
      <c r="B156" s="70"/>
      <c r="C156" s="8">
        <v>4430</v>
      </c>
      <c r="D156" s="11" t="s">
        <v>32</v>
      </c>
      <c r="E156" s="158">
        <v>800</v>
      </c>
    </row>
    <row r="157" spans="1:5" ht="15" customHeight="1">
      <c r="A157" s="15"/>
      <c r="B157" s="71"/>
      <c r="C157" s="8">
        <v>4440</v>
      </c>
      <c r="D157" s="11" t="s">
        <v>33</v>
      </c>
      <c r="E157" s="158">
        <v>27995</v>
      </c>
    </row>
    <row r="158" spans="1:5" ht="15" customHeight="1">
      <c r="A158" s="15"/>
      <c r="B158" s="57">
        <v>80120</v>
      </c>
      <c r="C158" s="8"/>
      <c r="D158" s="10" t="s">
        <v>66</v>
      </c>
      <c r="E158" s="155">
        <f>SUM(E159:E178)</f>
        <v>3398364</v>
      </c>
    </row>
    <row r="159" spans="1:5" ht="25.5" customHeight="1">
      <c r="A159" s="15"/>
      <c r="B159" s="60"/>
      <c r="C159" s="19">
        <v>2540</v>
      </c>
      <c r="D159" s="11" t="s">
        <v>67</v>
      </c>
      <c r="E159" s="158">
        <v>265398</v>
      </c>
    </row>
    <row r="160" spans="1:5" ht="15" customHeight="1">
      <c r="A160" s="15"/>
      <c r="B160" s="60"/>
      <c r="C160" s="21"/>
      <c r="D160" s="18" t="s">
        <v>233</v>
      </c>
      <c r="E160" s="158"/>
    </row>
    <row r="161" spans="1:5" ht="15" customHeight="1">
      <c r="A161" s="15"/>
      <c r="B161" s="60"/>
      <c r="C161" s="21"/>
      <c r="D161" s="18" t="s">
        <v>234</v>
      </c>
      <c r="E161" s="158"/>
    </row>
    <row r="162" spans="1:5" ht="15" customHeight="1">
      <c r="A162" s="15"/>
      <c r="B162" s="60"/>
      <c r="C162" s="8">
        <v>3020</v>
      </c>
      <c r="D162" s="11" t="s">
        <v>50</v>
      </c>
      <c r="E162" s="158">
        <v>8892</v>
      </c>
    </row>
    <row r="163" spans="1:5" ht="12" customHeight="1">
      <c r="A163" s="15"/>
      <c r="B163" s="60"/>
      <c r="C163" s="8">
        <v>4010</v>
      </c>
      <c r="D163" s="11" t="s">
        <v>25</v>
      </c>
      <c r="E163" s="158">
        <v>1330943</v>
      </c>
    </row>
    <row r="164" spans="1:5" ht="15" customHeight="1">
      <c r="A164" s="15"/>
      <c r="B164" s="60"/>
      <c r="C164" s="8">
        <v>4040</v>
      </c>
      <c r="D164" s="11" t="s">
        <v>37</v>
      </c>
      <c r="E164" s="158">
        <v>116360</v>
      </c>
    </row>
    <row r="165" spans="1:5" ht="15" customHeight="1">
      <c r="A165" s="15"/>
      <c r="B165" s="60"/>
      <c r="C165" s="8">
        <v>4110</v>
      </c>
      <c r="D165" s="11" t="s">
        <v>27</v>
      </c>
      <c r="E165" s="158">
        <v>259485</v>
      </c>
    </row>
    <row r="166" spans="1:5" ht="15" customHeight="1">
      <c r="A166" s="15"/>
      <c r="B166" s="60"/>
      <c r="C166" s="8">
        <v>4120</v>
      </c>
      <c r="D166" s="11" t="s">
        <v>28</v>
      </c>
      <c r="E166" s="158">
        <v>35337</v>
      </c>
    </row>
    <row r="167" spans="1:5" ht="12.75" customHeight="1">
      <c r="A167" s="15"/>
      <c r="B167" s="60"/>
      <c r="C167" s="8">
        <v>4140</v>
      </c>
      <c r="D167" s="11" t="s">
        <v>68</v>
      </c>
      <c r="E167" s="158">
        <v>5000</v>
      </c>
    </row>
    <row r="168" spans="1:5" ht="15" customHeight="1">
      <c r="A168" s="15"/>
      <c r="B168" s="60"/>
      <c r="C168" s="8">
        <v>4210</v>
      </c>
      <c r="D168" s="11" t="s">
        <v>29</v>
      </c>
      <c r="E168" s="158">
        <v>15500</v>
      </c>
    </row>
    <row r="169" spans="1:5" ht="14.25" customHeight="1">
      <c r="A169" s="15"/>
      <c r="B169" s="60"/>
      <c r="C169" s="8">
        <v>4240</v>
      </c>
      <c r="D169" s="11" t="s">
        <v>64</v>
      </c>
      <c r="E169" s="158">
        <v>8000</v>
      </c>
    </row>
    <row r="170" spans="1:5" ht="15" customHeight="1">
      <c r="A170" s="15"/>
      <c r="B170" s="60"/>
      <c r="C170" s="8">
        <v>4260</v>
      </c>
      <c r="D170" s="11" t="s">
        <v>30</v>
      </c>
      <c r="E170" s="158">
        <v>63369</v>
      </c>
    </row>
    <row r="171" spans="1:5" ht="15" customHeight="1">
      <c r="A171" s="15"/>
      <c r="B171" s="60"/>
      <c r="C171" s="8">
        <v>4270</v>
      </c>
      <c r="D171" s="11" t="s">
        <v>38</v>
      </c>
      <c r="E171" s="158">
        <v>2000</v>
      </c>
    </row>
    <row r="172" spans="1:5" ht="15" customHeight="1">
      <c r="A172" s="15"/>
      <c r="B172" s="60"/>
      <c r="C172" s="8">
        <v>4280</v>
      </c>
      <c r="D172" s="11" t="s">
        <v>58</v>
      </c>
      <c r="E172" s="158">
        <v>2300</v>
      </c>
    </row>
    <row r="173" spans="1:5" ht="15" customHeight="1">
      <c r="A173" s="15"/>
      <c r="B173" s="60"/>
      <c r="C173" s="8">
        <v>4300</v>
      </c>
      <c r="D173" s="11" t="s">
        <v>24</v>
      </c>
      <c r="E173" s="158">
        <v>25800</v>
      </c>
    </row>
    <row r="174" spans="1:5" ht="15" customHeight="1">
      <c r="A174" s="15"/>
      <c r="B174" s="60"/>
      <c r="C174" s="8">
        <v>4410</v>
      </c>
      <c r="D174" s="11" t="s">
        <v>31</v>
      </c>
      <c r="E174" s="158">
        <v>1940</v>
      </c>
    </row>
    <row r="175" spans="1:5" ht="15" customHeight="1">
      <c r="A175" s="15"/>
      <c r="B175" s="60"/>
      <c r="C175" s="8">
        <v>4430</v>
      </c>
      <c r="D175" s="11" t="s">
        <v>32</v>
      </c>
      <c r="E175" s="158">
        <v>3000</v>
      </c>
    </row>
    <row r="176" spans="1:5" ht="12.75" customHeight="1">
      <c r="A176" s="15"/>
      <c r="B176" s="60"/>
      <c r="C176" s="8">
        <v>4440</v>
      </c>
      <c r="D176" s="11" t="s">
        <v>69</v>
      </c>
      <c r="E176" s="158">
        <v>86189</v>
      </c>
    </row>
    <row r="177" spans="1:5" ht="12.75" customHeight="1">
      <c r="A177" s="15"/>
      <c r="B177" s="60"/>
      <c r="C177" s="8">
        <v>4580</v>
      </c>
      <c r="D177" s="11" t="s">
        <v>88</v>
      </c>
      <c r="E177" s="158">
        <v>301</v>
      </c>
    </row>
    <row r="178" spans="1:5" ht="13.5" customHeight="1">
      <c r="A178" s="15"/>
      <c r="B178" s="58"/>
      <c r="C178" s="8">
        <v>6050</v>
      </c>
      <c r="D178" s="11" t="s">
        <v>60</v>
      </c>
      <c r="E178" s="158">
        <v>1168550</v>
      </c>
    </row>
    <row r="179" spans="1:5" ht="15" customHeight="1">
      <c r="A179" s="16"/>
      <c r="B179" s="58">
        <v>80123</v>
      </c>
      <c r="C179" s="8"/>
      <c r="D179" s="10" t="s">
        <v>136</v>
      </c>
      <c r="E179" s="155">
        <f>SUM(E180:E192)</f>
        <v>402566</v>
      </c>
    </row>
    <row r="180" spans="1:5" ht="14.25" customHeight="1">
      <c r="A180" s="14"/>
      <c r="B180" s="57"/>
      <c r="C180" s="8">
        <v>3020</v>
      </c>
      <c r="D180" s="11" t="s">
        <v>41</v>
      </c>
      <c r="E180" s="158">
        <v>700</v>
      </c>
    </row>
    <row r="181" spans="1:5" ht="15" customHeight="1">
      <c r="A181" s="15"/>
      <c r="B181" s="60"/>
      <c r="C181" s="8">
        <v>4010</v>
      </c>
      <c r="D181" s="11" t="s">
        <v>25</v>
      </c>
      <c r="E181" s="158">
        <v>272323</v>
      </c>
    </row>
    <row r="182" spans="1:5" ht="15" customHeight="1">
      <c r="A182" s="15"/>
      <c r="B182" s="60"/>
      <c r="C182" s="8">
        <v>4040</v>
      </c>
      <c r="D182" s="11" t="s">
        <v>37</v>
      </c>
      <c r="E182" s="158">
        <v>24410</v>
      </c>
    </row>
    <row r="183" spans="1:5" ht="15" customHeight="1">
      <c r="A183" s="15"/>
      <c r="B183" s="60"/>
      <c r="C183" s="8">
        <v>4110</v>
      </c>
      <c r="D183" s="11" t="s">
        <v>27</v>
      </c>
      <c r="E183" s="158">
        <v>53382</v>
      </c>
    </row>
    <row r="184" spans="1:5" ht="15" customHeight="1">
      <c r="A184" s="15"/>
      <c r="B184" s="60"/>
      <c r="C184" s="8">
        <v>4120</v>
      </c>
      <c r="D184" s="11" t="s">
        <v>28</v>
      </c>
      <c r="E184" s="158">
        <v>7270</v>
      </c>
    </row>
    <row r="185" spans="1:5" ht="15" customHeight="1">
      <c r="A185" s="15"/>
      <c r="B185" s="60"/>
      <c r="C185" s="8">
        <v>4210</v>
      </c>
      <c r="D185" s="11" t="s">
        <v>29</v>
      </c>
      <c r="E185" s="158">
        <v>4380</v>
      </c>
    </row>
    <row r="186" spans="1:5" ht="13.5" customHeight="1">
      <c r="A186" s="15"/>
      <c r="B186" s="60"/>
      <c r="C186" s="8">
        <v>4240</v>
      </c>
      <c r="D186" s="11" t="s">
        <v>64</v>
      </c>
      <c r="E186" s="158">
        <v>1800</v>
      </c>
    </row>
    <row r="187" spans="1:5" ht="15" customHeight="1">
      <c r="A187" s="15"/>
      <c r="B187" s="60"/>
      <c r="C187" s="8">
        <v>4260</v>
      </c>
      <c r="D187" s="11" t="s">
        <v>30</v>
      </c>
      <c r="E187" s="158">
        <v>16000</v>
      </c>
    </row>
    <row r="188" spans="1:5" ht="15" customHeight="1">
      <c r="A188" s="15"/>
      <c r="B188" s="60"/>
      <c r="C188" s="8">
        <v>4270</v>
      </c>
      <c r="D188" s="11" t="s">
        <v>38</v>
      </c>
      <c r="E188" s="158">
        <v>750</v>
      </c>
    </row>
    <row r="189" spans="1:5" ht="15" customHeight="1">
      <c r="A189" s="15"/>
      <c r="B189" s="60"/>
      <c r="C189" s="8">
        <v>4280</v>
      </c>
      <c r="D189" s="11" t="s">
        <v>58</v>
      </c>
      <c r="E189" s="158">
        <v>700</v>
      </c>
    </row>
    <row r="190" spans="1:5" ht="15" customHeight="1">
      <c r="A190" s="15"/>
      <c r="B190" s="60"/>
      <c r="C190" s="8">
        <v>4300</v>
      </c>
      <c r="D190" s="11" t="s">
        <v>24</v>
      </c>
      <c r="E190" s="158">
        <v>3000</v>
      </c>
    </row>
    <row r="191" spans="1:5" ht="15" customHeight="1">
      <c r="A191" s="15"/>
      <c r="B191" s="60"/>
      <c r="C191" s="8">
        <v>4410</v>
      </c>
      <c r="D191" s="11" t="s">
        <v>31</v>
      </c>
      <c r="E191" s="158">
        <v>150</v>
      </c>
    </row>
    <row r="192" spans="1:5" ht="15" customHeight="1">
      <c r="A192" s="15"/>
      <c r="B192" s="58"/>
      <c r="C192" s="8">
        <v>4440</v>
      </c>
      <c r="D192" s="11" t="s">
        <v>69</v>
      </c>
      <c r="E192" s="158">
        <v>17701</v>
      </c>
    </row>
    <row r="193" spans="1:5" ht="14.25" customHeight="1">
      <c r="A193" s="15"/>
      <c r="B193" s="57">
        <v>80130</v>
      </c>
      <c r="C193" s="8"/>
      <c r="D193" s="10" t="s">
        <v>90</v>
      </c>
      <c r="E193" s="155">
        <f>SUM(E194:E208)</f>
        <v>5147732</v>
      </c>
    </row>
    <row r="194" spans="1:5" ht="15.75" customHeight="1">
      <c r="A194" s="15"/>
      <c r="B194" s="60"/>
      <c r="C194" s="8">
        <v>3020</v>
      </c>
      <c r="D194" s="11" t="s">
        <v>41</v>
      </c>
      <c r="E194" s="158">
        <v>42834</v>
      </c>
    </row>
    <row r="195" spans="1:5" ht="15" customHeight="1">
      <c r="A195" s="15"/>
      <c r="B195" s="60"/>
      <c r="C195" s="8">
        <v>4010</v>
      </c>
      <c r="D195" s="11" t="s">
        <v>25</v>
      </c>
      <c r="E195" s="158">
        <v>3372990</v>
      </c>
    </row>
    <row r="196" spans="1:5" ht="15" customHeight="1">
      <c r="A196" s="15"/>
      <c r="B196" s="60"/>
      <c r="C196" s="8">
        <v>4040</v>
      </c>
      <c r="D196" s="11" t="s">
        <v>37</v>
      </c>
      <c r="E196" s="158">
        <v>280724</v>
      </c>
    </row>
    <row r="197" spans="1:5" ht="15" customHeight="1">
      <c r="A197" s="15"/>
      <c r="B197" s="60"/>
      <c r="C197" s="8">
        <v>4110</v>
      </c>
      <c r="D197" s="11" t="s">
        <v>27</v>
      </c>
      <c r="E197" s="158">
        <v>657304</v>
      </c>
    </row>
    <row r="198" spans="1:5" ht="15" customHeight="1">
      <c r="A198" s="15"/>
      <c r="B198" s="60"/>
      <c r="C198" s="8">
        <v>4120</v>
      </c>
      <c r="D198" s="11" t="s">
        <v>28</v>
      </c>
      <c r="E198" s="158">
        <v>89516</v>
      </c>
    </row>
    <row r="199" spans="1:5" ht="15" customHeight="1">
      <c r="A199" s="15"/>
      <c r="B199" s="60"/>
      <c r="C199" s="8">
        <v>4140</v>
      </c>
      <c r="D199" s="11" t="s">
        <v>137</v>
      </c>
      <c r="E199" s="158">
        <v>8500</v>
      </c>
    </row>
    <row r="200" spans="1:5" ht="15" customHeight="1">
      <c r="A200" s="15"/>
      <c r="B200" s="60"/>
      <c r="C200" s="8">
        <v>4210</v>
      </c>
      <c r="D200" s="11" t="s">
        <v>29</v>
      </c>
      <c r="E200" s="158">
        <v>45000</v>
      </c>
    </row>
    <row r="201" spans="1:5" ht="13.5" customHeight="1">
      <c r="A201" s="22"/>
      <c r="B201" s="190"/>
      <c r="C201" s="8">
        <v>4240</v>
      </c>
      <c r="D201" s="11" t="s">
        <v>64</v>
      </c>
      <c r="E201" s="158">
        <v>11420</v>
      </c>
    </row>
    <row r="202" spans="1:5" ht="12" customHeight="1">
      <c r="A202" s="22"/>
      <c r="B202" s="190"/>
      <c r="C202" s="8">
        <v>4260</v>
      </c>
      <c r="D202" s="11" t="s">
        <v>30</v>
      </c>
      <c r="E202" s="158">
        <v>201693</v>
      </c>
    </row>
    <row r="203" spans="1:5" ht="15" customHeight="1">
      <c r="A203" s="22"/>
      <c r="B203" s="190"/>
      <c r="C203" s="8">
        <v>4270</v>
      </c>
      <c r="D203" s="11" t="s">
        <v>38</v>
      </c>
      <c r="E203" s="158">
        <v>53487</v>
      </c>
    </row>
    <row r="204" spans="1:5" ht="15" customHeight="1">
      <c r="A204" s="22"/>
      <c r="B204" s="190"/>
      <c r="C204" s="8">
        <v>4280</v>
      </c>
      <c r="D204" s="11" t="s">
        <v>58</v>
      </c>
      <c r="E204" s="158">
        <v>5000</v>
      </c>
    </row>
    <row r="205" spans="1:5" ht="15" customHeight="1">
      <c r="A205" s="22"/>
      <c r="B205" s="190"/>
      <c r="C205" s="8">
        <v>4300</v>
      </c>
      <c r="D205" s="11" t="s">
        <v>24</v>
      </c>
      <c r="E205" s="158">
        <v>141480</v>
      </c>
    </row>
    <row r="206" spans="1:5" ht="15" customHeight="1">
      <c r="A206" s="22"/>
      <c r="B206" s="190"/>
      <c r="C206" s="8">
        <v>4410</v>
      </c>
      <c r="D206" s="11" t="s">
        <v>31</v>
      </c>
      <c r="E206" s="158">
        <v>2540</v>
      </c>
    </row>
    <row r="207" spans="1:5" ht="15" customHeight="1">
      <c r="A207" s="22"/>
      <c r="B207" s="190"/>
      <c r="C207" s="8">
        <v>4430</v>
      </c>
      <c r="D207" s="11" t="s">
        <v>32</v>
      </c>
      <c r="E207" s="158">
        <v>16000</v>
      </c>
    </row>
    <row r="208" spans="1:5" ht="15" customHeight="1">
      <c r="A208" s="22"/>
      <c r="B208" s="190"/>
      <c r="C208" s="8">
        <v>4440</v>
      </c>
      <c r="D208" s="11" t="s">
        <v>69</v>
      </c>
      <c r="E208" s="158">
        <v>219244</v>
      </c>
    </row>
    <row r="209" spans="1:5" ht="15" customHeight="1">
      <c r="A209" s="22"/>
      <c r="B209" s="57">
        <v>80134</v>
      </c>
      <c r="C209" s="8"/>
      <c r="D209" s="10" t="s">
        <v>71</v>
      </c>
      <c r="E209" s="161">
        <f>SUM(E210:E223)</f>
        <v>200284</v>
      </c>
    </row>
    <row r="210" spans="1:5" ht="15" customHeight="1">
      <c r="A210" s="22"/>
      <c r="B210" s="60"/>
      <c r="C210" s="8">
        <v>3020</v>
      </c>
      <c r="D210" s="11" t="s">
        <v>41</v>
      </c>
      <c r="E210" s="158">
        <v>1000</v>
      </c>
    </row>
    <row r="211" spans="1:5" ht="15" customHeight="1">
      <c r="A211" s="22"/>
      <c r="B211" s="60"/>
      <c r="C211" s="8">
        <v>4010</v>
      </c>
      <c r="D211" s="11" t="s">
        <v>25</v>
      </c>
      <c r="E211" s="158">
        <v>132103</v>
      </c>
    </row>
    <row r="212" spans="1:5" ht="15" customHeight="1">
      <c r="A212" s="22"/>
      <c r="B212" s="60"/>
      <c r="C212" s="8">
        <v>4040</v>
      </c>
      <c r="D212" s="11" t="s">
        <v>37</v>
      </c>
      <c r="E212" s="158">
        <v>11000</v>
      </c>
    </row>
    <row r="213" spans="1:5" ht="15" customHeight="1">
      <c r="A213" s="22"/>
      <c r="B213" s="60"/>
      <c r="C213" s="8">
        <v>4110</v>
      </c>
      <c r="D213" s="11" t="s">
        <v>27</v>
      </c>
      <c r="E213" s="158">
        <v>25744</v>
      </c>
    </row>
    <row r="214" spans="1:5" ht="15" customHeight="1">
      <c r="A214" s="22"/>
      <c r="B214" s="60"/>
      <c r="C214" s="8">
        <v>4120</v>
      </c>
      <c r="D214" s="11" t="s">
        <v>28</v>
      </c>
      <c r="E214" s="158">
        <v>3500</v>
      </c>
    </row>
    <row r="215" spans="1:5" ht="15" customHeight="1">
      <c r="A215" s="22"/>
      <c r="B215" s="60"/>
      <c r="C215" s="8">
        <v>4210</v>
      </c>
      <c r="D215" s="11" t="s">
        <v>29</v>
      </c>
      <c r="E215" s="158">
        <v>8000</v>
      </c>
    </row>
    <row r="216" spans="1:5" ht="15" customHeight="1">
      <c r="A216" s="22"/>
      <c r="B216" s="60"/>
      <c r="C216" s="8">
        <v>4240</v>
      </c>
      <c r="D216" s="11" t="s">
        <v>64</v>
      </c>
      <c r="E216" s="158">
        <v>1250</v>
      </c>
    </row>
    <row r="217" spans="1:5" ht="15" customHeight="1">
      <c r="A217" s="22"/>
      <c r="B217" s="60"/>
      <c r="C217" s="8">
        <v>4260</v>
      </c>
      <c r="D217" s="11" t="s">
        <v>30</v>
      </c>
      <c r="E217" s="158">
        <v>4000</v>
      </c>
    </row>
    <row r="218" spans="1:5" ht="15" customHeight="1">
      <c r="A218" s="22"/>
      <c r="B218" s="60"/>
      <c r="C218" s="8">
        <v>4270</v>
      </c>
      <c r="D218" s="11" t="s">
        <v>38</v>
      </c>
      <c r="E218" s="158">
        <v>200</v>
      </c>
    </row>
    <row r="219" spans="1:5" ht="15" customHeight="1">
      <c r="A219" s="22"/>
      <c r="B219" s="60"/>
      <c r="C219" s="8">
        <v>4280</v>
      </c>
      <c r="D219" s="11" t="s">
        <v>58</v>
      </c>
      <c r="E219" s="158">
        <v>1000</v>
      </c>
    </row>
    <row r="220" spans="1:5" ht="15" customHeight="1">
      <c r="A220" s="22"/>
      <c r="B220" s="60"/>
      <c r="C220" s="8">
        <v>4300</v>
      </c>
      <c r="D220" s="11" t="s">
        <v>24</v>
      </c>
      <c r="E220" s="158">
        <v>3000</v>
      </c>
    </row>
    <row r="221" spans="1:5" ht="15" customHeight="1">
      <c r="A221" s="22"/>
      <c r="B221" s="60"/>
      <c r="C221" s="17">
        <v>4410</v>
      </c>
      <c r="D221" s="18" t="s">
        <v>31</v>
      </c>
      <c r="E221" s="158">
        <v>100</v>
      </c>
    </row>
    <row r="222" spans="1:5" ht="15" customHeight="1">
      <c r="A222" s="22"/>
      <c r="B222" s="60"/>
      <c r="C222" s="8">
        <v>4430</v>
      </c>
      <c r="D222" s="11" t="s">
        <v>32</v>
      </c>
      <c r="E222" s="158">
        <v>800</v>
      </c>
    </row>
    <row r="223" spans="1:5" ht="15" customHeight="1">
      <c r="A223" s="22"/>
      <c r="B223" s="58"/>
      <c r="C223" s="8">
        <v>4440</v>
      </c>
      <c r="D223" s="11" t="s">
        <v>33</v>
      </c>
      <c r="E223" s="158">
        <v>8587</v>
      </c>
    </row>
    <row r="224" spans="1:5" ht="26.25" customHeight="1">
      <c r="A224" s="22"/>
      <c r="B224" s="60">
        <v>80140</v>
      </c>
      <c r="C224" s="8"/>
      <c r="D224" s="10" t="s">
        <v>109</v>
      </c>
      <c r="E224" s="155">
        <f>SUM(E225:E239)</f>
        <v>850388</v>
      </c>
    </row>
    <row r="225" spans="1:5" ht="23.25" customHeight="1">
      <c r="A225" s="23"/>
      <c r="B225" s="58"/>
      <c r="C225" s="8">
        <v>3020</v>
      </c>
      <c r="D225" s="11" t="s">
        <v>113</v>
      </c>
      <c r="E225" s="158">
        <v>3000</v>
      </c>
    </row>
    <row r="226" spans="1:5" ht="15" customHeight="1">
      <c r="A226" s="125"/>
      <c r="B226" s="57"/>
      <c r="C226" s="8">
        <v>4010</v>
      </c>
      <c r="D226" s="11" t="s">
        <v>25</v>
      </c>
      <c r="E226" s="158">
        <v>537000</v>
      </c>
    </row>
    <row r="227" spans="1:5" ht="15" customHeight="1">
      <c r="A227" s="22"/>
      <c r="B227" s="60"/>
      <c r="C227" s="8">
        <v>4040</v>
      </c>
      <c r="D227" s="11" t="s">
        <v>37</v>
      </c>
      <c r="E227" s="158">
        <v>50000</v>
      </c>
    </row>
    <row r="228" spans="1:5" ht="15" customHeight="1">
      <c r="A228" s="22"/>
      <c r="B228" s="60"/>
      <c r="C228" s="8">
        <v>4110</v>
      </c>
      <c r="D228" s="11" t="s">
        <v>27</v>
      </c>
      <c r="E228" s="158">
        <v>105601</v>
      </c>
    </row>
    <row r="229" spans="1:5" ht="15" customHeight="1">
      <c r="A229" s="22"/>
      <c r="B229" s="60"/>
      <c r="C229" s="8">
        <v>4120</v>
      </c>
      <c r="D229" s="11" t="s">
        <v>28</v>
      </c>
      <c r="E229" s="158">
        <v>14382</v>
      </c>
    </row>
    <row r="230" spans="1:5" ht="15" customHeight="1">
      <c r="A230" s="22"/>
      <c r="B230" s="60"/>
      <c r="C230" s="8">
        <v>4140</v>
      </c>
      <c r="D230" s="11" t="s">
        <v>68</v>
      </c>
      <c r="E230" s="158">
        <v>10000</v>
      </c>
    </row>
    <row r="231" spans="1:5" ht="15" customHeight="1">
      <c r="A231" s="22"/>
      <c r="B231" s="60"/>
      <c r="C231" s="8">
        <v>4210</v>
      </c>
      <c r="D231" s="11" t="s">
        <v>29</v>
      </c>
      <c r="E231" s="158">
        <v>8000</v>
      </c>
    </row>
    <row r="232" spans="1:5" ht="15" customHeight="1">
      <c r="A232" s="22"/>
      <c r="B232" s="60"/>
      <c r="C232" s="8">
        <v>4260</v>
      </c>
      <c r="D232" s="11" t="s">
        <v>30</v>
      </c>
      <c r="E232" s="158">
        <v>70000</v>
      </c>
    </row>
    <row r="233" spans="1:5" ht="15" customHeight="1">
      <c r="A233" s="22"/>
      <c r="B233" s="60"/>
      <c r="C233" s="8">
        <v>4270</v>
      </c>
      <c r="D233" s="11" t="s">
        <v>38</v>
      </c>
      <c r="E233" s="158">
        <v>500</v>
      </c>
    </row>
    <row r="234" spans="1:5" ht="15" customHeight="1">
      <c r="A234" s="22"/>
      <c r="B234" s="60"/>
      <c r="C234" s="8">
        <v>4280</v>
      </c>
      <c r="D234" s="11" t="s">
        <v>58</v>
      </c>
      <c r="E234" s="158">
        <v>3000</v>
      </c>
    </row>
    <row r="235" spans="1:5" ht="15" customHeight="1">
      <c r="A235" s="22"/>
      <c r="B235" s="60"/>
      <c r="C235" s="8">
        <v>4300</v>
      </c>
      <c r="D235" s="11" t="s">
        <v>24</v>
      </c>
      <c r="E235" s="158">
        <v>10000</v>
      </c>
    </row>
    <row r="236" spans="1:5" ht="15" customHeight="1">
      <c r="A236" s="22"/>
      <c r="B236" s="60"/>
      <c r="C236" s="8">
        <v>4410</v>
      </c>
      <c r="D236" s="11" t="s">
        <v>31</v>
      </c>
      <c r="E236" s="158">
        <v>500</v>
      </c>
    </row>
    <row r="237" spans="1:5" ht="15" customHeight="1">
      <c r="A237" s="22"/>
      <c r="B237" s="60"/>
      <c r="C237" s="8">
        <v>4430</v>
      </c>
      <c r="D237" s="11" t="s">
        <v>32</v>
      </c>
      <c r="E237" s="158">
        <v>2000</v>
      </c>
    </row>
    <row r="238" spans="1:5" ht="15" customHeight="1">
      <c r="A238" s="22"/>
      <c r="B238" s="60"/>
      <c r="C238" s="8">
        <v>4440</v>
      </c>
      <c r="D238" s="11" t="s">
        <v>33</v>
      </c>
      <c r="E238" s="158">
        <v>34905</v>
      </c>
    </row>
    <row r="239" spans="1:5" ht="13.5" customHeight="1">
      <c r="A239" s="22"/>
      <c r="B239" s="60"/>
      <c r="C239" s="8">
        <v>4500</v>
      </c>
      <c r="D239" s="11" t="s">
        <v>111</v>
      </c>
      <c r="E239" s="158">
        <v>1500</v>
      </c>
    </row>
    <row r="240" spans="1:5" ht="15" customHeight="1">
      <c r="A240" s="22"/>
      <c r="B240" s="57">
        <v>80145</v>
      </c>
      <c r="C240" s="8"/>
      <c r="D240" s="10" t="s">
        <v>116</v>
      </c>
      <c r="E240" s="161">
        <f>SUM(E241)</f>
        <v>8000</v>
      </c>
    </row>
    <row r="241" spans="1:5" ht="15" customHeight="1">
      <c r="A241" s="22"/>
      <c r="B241" s="58"/>
      <c r="C241" s="8">
        <v>4300</v>
      </c>
      <c r="D241" s="11" t="s">
        <v>24</v>
      </c>
      <c r="E241" s="158">
        <v>8000</v>
      </c>
    </row>
    <row r="242" spans="1:5" ht="15.75" customHeight="1">
      <c r="A242" s="22"/>
      <c r="B242" s="57">
        <v>80146</v>
      </c>
      <c r="C242" s="8"/>
      <c r="D242" s="10" t="s">
        <v>117</v>
      </c>
      <c r="E242" s="161">
        <f>SUM(E243)</f>
        <v>50000</v>
      </c>
    </row>
    <row r="243" spans="1:5" ht="15" customHeight="1">
      <c r="A243" s="22"/>
      <c r="B243" s="60"/>
      <c r="C243" s="8">
        <v>4300</v>
      </c>
      <c r="D243" s="11" t="s">
        <v>24</v>
      </c>
      <c r="E243" s="158">
        <v>50000</v>
      </c>
    </row>
    <row r="244" spans="1:5" ht="15" customHeight="1">
      <c r="A244" s="22"/>
      <c r="B244" s="189">
        <v>80195</v>
      </c>
      <c r="C244" s="8"/>
      <c r="D244" s="10" t="s">
        <v>72</v>
      </c>
      <c r="E244" s="161">
        <f>SUM(E245:E250)</f>
        <v>83384</v>
      </c>
    </row>
    <row r="245" spans="1:5" ht="25.5" customHeight="1">
      <c r="A245" s="22"/>
      <c r="B245" s="190"/>
      <c r="C245" s="8">
        <v>4010</v>
      </c>
      <c r="D245" s="13" t="s">
        <v>101</v>
      </c>
      <c r="E245" s="158">
        <v>15000</v>
      </c>
    </row>
    <row r="246" spans="1:5" ht="15" customHeight="1">
      <c r="A246" s="22"/>
      <c r="B246" s="190"/>
      <c r="C246" s="8">
        <v>4110</v>
      </c>
      <c r="D246" s="11" t="s">
        <v>96</v>
      </c>
      <c r="E246" s="158">
        <v>2916</v>
      </c>
    </row>
    <row r="247" spans="1:5" ht="15" customHeight="1">
      <c r="A247" s="22"/>
      <c r="B247" s="190"/>
      <c r="C247" s="8">
        <v>4120</v>
      </c>
      <c r="D247" s="11" t="s">
        <v>95</v>
      </c>
      <c r="E247" s="158">
        <v>368</v>
      </c>
    </row>
    <row r="248" spans="1:5" ht="15" customHeight="1">
      <c r="A248" s="22"/>
      <c r="B248" s="190"/>
      <c r="C248" s="8">
        <v>4210</v>
      </c>
      <c r="D248" s="11" t="s">
        <v>29</v>
      </c>
      <c r="E248" s="158">
        <v>5000</v>
      </c>
    </row>
    <row r="249" spans="1:5" ht="15" customHeight="1">
      <c r="A249" s="22"/>
      <c r="B249" s="190"/>
      <c r="C249" s="8">
        <v>4300</v>
      </c>
      <c r="D249" s="11" t="s">
        <v>24</v>
      </c>
      <c r="E249" s="158">
        <v>5000</v>
      </c>
    </row>
    <row r="250" spans="1:5" ht="15" customHeight="1">
      <c r="A250" s="23"/>
      <c r="B250" s="166"/>
      <c r="C250" s="8">
        <v>4440</v>
      </c>
      <c r="D250" s="11" t="s">
        <v>69</v>
      </c>
      <c r="E250" s="158">
        <v>55100</v>
      </c>
    </row>
    <row r="251" spans="1:5" ht="15" customHeight="1">
      <c r="A251" s="14">
        <v>851</v>
      </c>
      <c r="B251" s="67"/>
      <c r="C251" s="8"/>
      <c r="D251" s="12" t="s">
        <v>16</v>
      </c>
      <c r="E251" s="157">
        <f>SUM(E254+E256+E252)</f>
        <v>1968900</v>
      </c>
    </row>
    <row r="252" spans="1:5" ht="15" customHeight="1">
      <c r="A252" s="15"/>
      <c r="B252" s="69" t="s">
        <v>250</v>
      </c>
      <c r="C252" s="151"/>
      <c r="D252" s="10" t="s">
        <v>127</v>
      </c>
      <c r="E252" s="162">
        <f>SUM(E253)</f>
        <v>15000</v>
      </c>
    </row>
    <row r="253" spans="1:5" ht="36" customHeight="1">
      <c r="A253" s="15"/>
      <c r="B253" s="152"/>
      <c r="C253" s="8">
        <v>6220</v>
      </c>
      <c r="D253" s="11" t="s">
        <v>128</v>
      </c>
      <c r="E253" s="156">
        <v>15000</v>
      </c>
    </row>
    <row r="254" spans="1:5" ht="15.75" customHeight="1">
      <c r="A254" s="15"/>
      <c r="B254" s="69" t="s">
        <v>176</v>
      </c>
      <c r="C254" s="8"/>
      <c r="D254" s="10" t="s">
        <v>177</v>
      </c>
      <c r="E254" s="160">
        <f>SUM(E255)</f>
        <v>664100</v>
      </c>
    </row>
    <row r="255" spans="1:5" ht="36" customHeight="1">
      <c r="A255" s="15"/>
      <c r="B255" s="126"/>
      <c r="C255" s="8">
        <v>6220</v>
      </c>
      <c r="D255" s="11" t="s">
        <v>128</v>
      </c>
      <c r="E255" s="158">
        <v>664100</v>
      </c>
    </row>
    <row r="256" spans="1:5" ht="37.5" customHeight="1">
      <c r="A256" s="15"/>
      <c r="B256" s="57">
        <v>85156</v>
      </c>
      <c r="C256" s="97"/>
      <c r="D256" s="10" t="s">
        <v>73</v>
      </c>
      <c r="E256" s="155">
        <f>E257+E261</f>
        <v>1289800</v>
      </c>
    </row>
    <row r="257" spans="1:5" ht="16.5" customHeight="1">
      <c r="A257" s="15"/>
      <c r="B257" s="60"/>
      <c r="C257" s="19">
        <v>4130</v>
      </c>
      <c r="D257" s="164" t="s">
        <v>105</v>
      </c>
      <c r="E257" s="158">
        <f>SUM(E258:E260)</f>
        <v>1277919</v>
      </c>
    </row>
    <row r="258" spans="1:5" ht="12.75" customHeight="1">
      <c r="A258" s="15"/>
      <c r="B258" s="60"/>
      <c r="C258" s="21"/>
      <c r="D258" s="164" t="s">
        <v>257</v>
      </c>
      <c r="E258" s="158">
        <v>1238119</v>
      </c>
    </row>
    <row r="259" spans="1:5" ht="13.5" customHeight="1">
      <c r="A259" s="15"/>
      <c r="B259" s="60"/>
      <c r="C259" s="21"/>
      <c r="D259" s="164" t="s">
        <v>258</v>
      </c>
      <c r="E259" s="158">
        <v>37000</v>
      </c>
    </row>
    <row r="260" spans="1:5" ht="15" customHeight="1">
      <c r="A260" s="15"/>
      <c r="B260" s="60"/>
      <c r="C260" s="17"/>
      <c r="D260" s="164" t="s">
        <v>259</v>
      </c>
      <c r="E260" s="158">
        <v>2800</v>
      </c>
    </row>
    <row r="261" spans="1:5" ht="15" customHeight="1">
      <c r="A261" s="15"/>
      <c r="B261" s="60"/>
      <c r="C261" s="17">
        <v>4580</v>
      </c>
      <c r="D261" s="26" t="s">
        <v>261</v>
      </c>
      <c r="E261" s="158">
        <v>11881</v>
      </c>
    </row>
    <row r="262" spans="1:5" ht="15" customHeight="1">
      <c r="A262" s="14">
        <v>852</v>
      </c>
      <c r="B262" s="67"/>
      <c r="C262" s="8"/>
      <c r="D262" s="12" t="s">
        <v>142</v>
      </c>
      <c r="E262" s="157">
        <f>SUM(E263+E283+E306+E311+E313+E323)</f>
        <v>9251651</v>
      </c>
    </row>
    <row r="263" spans="1:5" ht="17.25" customHeight="1">
      <c r="A263" s="15"/>
      <c r="B263" s="60" t="s">
        <v>143</v>
      </c>
      <c r="C263" s="17"/>
      <c r="D263" s="32" t="s">
        <v>74</v>
      </c>
      <c r="E263" s="160">
        <f>SUM(E264:E282)</f>
        <v>1600000</v>
      </c>
    </row>
    <row r="264" spans="1:5" ht="24" customHeight="1">
      <c r="A264" s="15"/>
      <c r="B264" s="60"/>
      <c r="C264" s="8">
        <v>2580</v>
      </c>
      <c r="D264" s="11" t="s">
        <v>151</v>
      </c>
      <c r="E264" s="158">
        <v>82080</v>
      </c>
    </row>
    <row r="265" spans="1:5" ht="13.5" customHeight="1">
      <c r="A265" s="15"/>
      <c r="B265" s="60"/>
      <c r="C265" s="17">
        <v>3020</v>
      </c>
      <c r="D265" s="18" t="s">
        <v>75</v>
      </c>
      <c r="E265" s="158">
        <v>47000</v>
      </c>
    </row>
    <row r="266" spans="1:5" ht="15" customHeight="1">
      <c r="A266" s="16"/>
      <c r="B266" s="58"/>
      <c r="C266" s="8">
        <v>3110</v>
      </c>
      <c r="D266" s="13" t="s">
        <v>152</v>
      </c>
      <c r="E266" s="158">
        <v>64220</v>
      </c>
    </row>
    <row r="267" spans="1:5" ht="24.75" customHeight="1">
      <c r="A267" s="14"/>
      <c r="B267" s="57"/>
      <c r="C267" s="19"/>
      <c r="D267" s="28" t="s">
        <v>160</v>
      </c>
      <c r="E267" s="158"/>
    </row>
    <row r="268" spans="1:5" ht="14.25" customHeight="1">
      <c r="A268" s="15"/>
      <c r="B268" s="60"/>
      <c r="C268" s="17"/>
      <c r="D268" s="30" t="s">
        <v>161</v>
      </c>
      <c r="E268" s="158"/>
    </row>
    <row r="269" spans="1:5" ht="15" customHeight="1">
      <c r="A269" s="15"/>
      <c r="B269" s="60"/>
      <c r="C269" s="8">
        <v>4010</v>
      </c>
      <c r="D269" s="11" t="s">
        <v>25</v>
      </c>
      <c r="E269" s="158">
        <v>860000</v>
      </c>
    </row>
    <row r="270" spans="1:5" ht="15" customHeight="1">
      <c r="A270" s="15"/>
      <c r="B270" s="60"/>
      <c r="C270" s="8">
        <v>4040</v>
      </c>
      <c r="D270" s="11" t="s">
        <v>37</v>
      </c>
      <c r="E270" s="158">
        <v>68000</v>
      </c>
    </row>
    <row r="271" spans="1:5" ht="15" customHeight="1">
      <c r="A271" s="15"/>
      <c r="B271" s="60"/>
      <c r="C271" s="8">
        <v>4110</v>
      </c>
      <c r="D271" s="11" t="s">
        <v>27</v>
      </c>
      <c r="E271" s="158">
        <v>164000</v>
      </c>
    </row>
    <row r="272" spans="1:5" ht="15" customHeight="1">
      <c r="A272" s="15"/>
      <c r="B272" s="60"/>
      <c r="C272" s="8">
        <v>4120</v>
      </c>
      <c r="D272" s="11" t="s">
        <v>28</v>
      </c>
      <c r="E272" s="158">
        <v>22700</v>
      </c>
    </row>
    <row r="273" spans="1:5" ht="15" customHeight="1">
      <c r="A273" s="15"/>
      <c r="B273" s="60"/>
      <c r="C273" s="8">
        <v>4210</v>
      </c>
      <c r="D273" s="11" t="s">
        <v>29</v>
      </c>
      <c r="E273" s="158">
        <v>86484</v>
      </c>
    </row>
    <row r="274" spans="1:5" ht="15" customHeight="1">
      <c r="A274" s="15"/>
      <c r="B274" s="60"/>
      <c r="C274" s="8">
        <v>4220</v>
      </c>
      <c r="D274" s="11" t="s">
        <v>76</v>
      </c>
      <c r="E274" s="158">
        <v>80000</v>
      </c>
    </row>
    <row r="275" spans="1:5" ht="15" customHeight="1">
      <c r="A275" s="15"/>
      <c r="B275" s="60"/>
      <c r="C275" s="8">
        <v>4230</v>
      </c>
      <c r="D275" s="11" t="s">
        <v>46</v>
      </c>
      <c r="E275" s="158">
        <v>4000</v>
      </c>
    </row>
    <row r="276" spans="1:5" ht="15" customHeight="1">
      <c r="A276" s="15"/>
      <c r="B276" s="60"/>
      <c r="C276" s="8">
        <v>4260</v>
      </c>
      <c r="D276" s="11" t="s">
        <v>30</v>
      </c>
      <c r="E276" s="158">
        <v>36000</v>
      </c>
    </row>
    <row r="277" spans="1:5" ht="15" customHeight="1">
      <c r="A277" s="15"/>
      <c r="B277" s="60"/>
      <c r="C277" s="8">
        <v>4270</v>
      </c>
      <c r="D277" s="11" t="s">
        <v>38</v>
      </c>
      <c r="E277" s="158">
        <v>15000</v>
      </c>
    </row>
    <row r="278" spans="1:5" ht="15" customHeight="1">
      <c r="A278" s="15"/>
      <c r="B278" s="60"/>
      <c r="C278" s="8">
        <v>4300</v>
      </c>
      <c r="D278" s="11" t="s">
        <v>24</v>
      </c>
      <c r="E278" s="158">
        <v>30000</v>
      </c>
    </row>
    <row r="279" spans="1:5" ht="15" customHeight="1">
      <c r="A279" s="15"/>
      <c r="B279" s="60"/>
      <c r="C279" s="8">
        <v>4410</v>
      </c>
      <c r="D279" s="11" t="s">
        <v>31</v>
      </c>
      <c r="E279" s="158">
        <v>1000</v>
      </c>
    </row>
    <row r="280" spans="1:5" ht="15" customHeight="1">
      <c r="A280" s="15"/>
      <c r="B280" s="60"/>
      <c r="C280" s="8">
        <v>4430</v>
      </c>
      <c r="D280" s="11" t="s">
        <v>32</v>
      </c>
      <c r="E280" s="158">
        <v>2000</v>
      </c>
    </row>
    <row r="281" spans="1:5" ht="15" customHeight="1">
      <c r="A281" s="15"/>
      <c r="B281" s="60"/>
      <c r="C281" s="8">
        <v>4440</v>
      </c>
      <c r="D281" s="11" t="s">
        <v>33</v>
      </c>
      <c r="E281" s="158">
        <v>37000</v>
      </c>
    </row>
    <row r="282" spans="1:5" ht="15" customHeight="1">
      <c r="A282" s="15"/>
      <c r="B282" s="58"/>
      <c r="C282" s="8">
        <v>4520</v>
      </c>
      <c r="D282" s="11" t="s">
        <v>252</v>
      </c>
      <c r="E282" s="158">
        <v>516</v>
      </c>
    </row>
    <row r="283" spans="1:5" ht="15" customHeight="1">
      <c r="A283" s="15"/>
      <c r="B283" s="57" t="s">
        <v>144</v>
      </c>
      <c r="C283" s="8"/>
      <c r="D283" s="10" t="s">
        <v>77</v>
      </c>
      <c r="E283" s="160">
        <f>SUM(E284:E305)</f>
        <v>6596080</v>
      </c>
    </row>
    <row r="284" spans="1:5" ht="25.5" customHeight="1">
      <c r="A284" s="15"/>
      <c r="B284" s="60"/>
      <c r="C284" s="19">
        <v>2580</v>
      </c>
      <c r="D284" s="28" t="s">
        <v>151</v>
      </c>
      <c r="E284" s="158">
        <v>2881200</v>
      </c>
    </row>
    <row r="285" spans="1:5" ht="12.75" customHeight="1">
      <c r="A285" s="15"/>
      <c r="B285" s="60"/>
      <c r="C285" s="21"/>
      <c r="D285" s="30" t="s">
        <v>162</v>
      </c>
      <c r="E285" s="158"/>
    </row>
    <row r="286" spans="1:5" ht="12" customHeight="1">
      <c r="A286" s="15"/>
      <c r="B286" s="60"/>
      <c r="C286" s="17"/>
      <c r="D286" s="13" t="s">
        <v>163</v>
      </c>
      <c r="E286" s="158"/>
    </row>
    <row r="287" spans="1:5" ht="12" customHeight="1">
      <c r="A287" s="15"/>
      <c r="B287" s="60"/>
      <c r="C287" s="17">
        <v>3020</v>
      </c>
      <c r="D287" s="30" t="s">
        <v>113</v>
      </c>
      <c r="E287" s="158">
        <v>12500</v>
      </c>
    </row>
    <row r="288" spans="1:5" ht="12" customHeight="1">
      <c r="A288" s="15"/>
      <c r="B288" s="60"/>
      <c r="C288" s="17">
        <v>3030</v>
      </c>
      <c r="D288" s="30" t="s">
        <v>40</v>
      </c>
      <c r="E288" s="158">
        <v>6000</v>
      </c>
    </row>
    <row r="289" spans="1:5" ht="12.75" customHeight="1">
      <c r="A289" s="15"/>
      <c r="B289" s="60"/>
      <c r="C289" s="8">
        <v>4010</v>
      </c>
      <c r="D289" s="11" t="s">
        <v>25</v>
      </c>
      <c r="E289" s="158">
        <v>2125000</v>
      </c>
    </row>
    <row r="290" spans="1:5" ht="15" customHeight="1">
      <c r="A290" s="15"/>
      <c r="B290" s="60"/>
      <c r="C290" s="8">
        <v>4040</v>
      </c>
      <c r="D290" s="11" t="s">
        <v>37</v>
      </c>
      <c r="E290" s="158">
        <v>175000</v>
      </c>
    </row>
    <row r="291" spans="1:5" ht="15" customHeight="1">
      <c r="A291" s="15"/>
      <c r="B291" s="60"/>
      <c r="C291" s="8">
        <v>4110</v>
      </c>
      <c r="D291" s="11" t="s">
        <v>27</v>
      </c>
      <c r="E291" s="158">
        <v>410000</v>
      </c>
    </row>
    <row r="292" spans="1:5" ht="15" customHeight="1">
      <c r="A292" s="15"/>
      <c r="B292" s="60"/>
      <c r="C292" s="8">
        <v>4120</v>
      </c>
      <c r="D292" s="11" t="s">
        <v>28</v>
      </c>
      <c r="E292" s="158">
        <v>56500</v>
      </c>
    </row>
    <row r="293" spans="1:5" ht="15" customHeight="1">
      <c r="A293" s="15"/>
      <c r="B293" s="60"/>
      <c r="C293" s="8">
        <v>4210</v>
      </c>
      <c r="D293" s="11" t="s">
        <v>29</v>
      </c>
      <c r="E293" s="158">
        <v>100000</v>
      </c>
    </row>
    <row r="294" spans="1:5" ht="15" customHeight="1">
      <c r="A294" s="15"/>
      <c r="B294" s="60"/>
      <c r="C294" s="8">
        <v>4220</v>
      </c>
      <c r="D294" s="11" t="s">
        <v>45</v>
      </c>
      <c r="E294" s="158">
        <v>263000</v>
      </c>
    </row>
    <row r="295" spans="1:5" ht="14.25" customHeight="1">
      <c r="A295" s="15"/>
      <c r="B295" s="60"/>
      <c r="C295" s="8">
        <v>4230</v>
      </c>
      <c r="D295" s="11" t="s">
        <v>123</v>
      </c>
      <c r="E295" s="158">
        <v>60000</v>
      </c>
    </row>
    <row r="296" spans="1:5" ht="15" customHeight="1">
      <c r="A296" s="15"/>
      <c r="B296" s="60"/>
      <c r="C296" s="8">
        <v>4260</v>
      </c>
      <c r="D296" s="11" t="s">
        <v>30</v>
      </c>
      <c r="E296" s="158">
        <v>220000</v>
      </c>
    </row>
    <row r="297" spans="1:5" ht="15" customHeight="1">
      <c r="A297" s="15"/>
      <c r="B297" s="60"/>
      <c r="C297" s="8">
        <v>4270</v>
      </c>
      <c r="D297" s="11" t="s">
        <v>38</v>
      </c>
      <c r="E297" s="158">
        <v>30000</v>
      </c>
    </row>
    <row r="298" spans="1:5" ht="15" customHeight="1">
      <c r="A298" s="15"/>
      <c r="B298" s="60"/>
      <c r="C298" s="8">
        <v>4280</v>
      </c>
      <c r="D298" s="11" t="s">
        <v>58</v>
      </c>
      <c r="E298" s="158">
        <v>12000</v>
      </c>
    </row>
    <row r="299" spans="1:5" ht="15" customHeight="1">
      <c r="A299" s="15"/>
      <c r="B299" s="60"/>
      <c r="C299" s="8">
        <v>4300</v>
      </c>
      <c r="D299" s="11" t="s">
        <v>24</v>
      </c>
      <c r="E299" s="158">
        <v>120200</v>
      </c>
    </row>
    <row r="300" spans="1:5" ht="15" customHeight="1">
      <c r="A300" s="15"/>
      <c r="B300" s="60"/>
      <c r="C300" s="8">
        <v>4410</v>
      </c>
      <c r="D300" s="11" t="s">
        <v>31</v>
      </c>
      <c r="E300" s="158">
        <v>2780</v>
      </c>
    </row>
    <row r="301" spans="1:5" ht="15" customHeight="1">
      <c r="A301" s="15"/>
      <c r="B301" s="60"/>
      <c r="C301" s="8">
        <v>4430</v>
      </c>
      <c r="D301" s="11" t="s">
        <v>32</v>
      </c>
      <c r="E301" s="158">
        <v>6000</v>
      </c>
    </row>
    <row r="302" spans="1:5" ht="15" customHeight="1">
      <c r="A302" s="15"/>
      <c r="B302" s="60"/>
      <c r="C302" s="8">
        <v>4440</v>
      </c>
      <c r="D302" s="11" t="s">
        <v>33</v>
      </c>
      <c r="E302" s="158">
        <v>83900</v>
      </c>
    </row>
    <row r="303" spans="1:5" ht="15" customHeight="1">
      <c r="A303" s="15"/>
      <c r="B303" s="60"/>
      <c r="C303" s="8">
        <v>4480</v>
      </c>
      <c r="D303" s="11" t="s">
        <v>34</v>
      </c>
      <c r="E303" s="158">
        <v>4626</v>
      </c>
    </row>
    <row r="304" spans="1:5" ht="15" customHeight="1">
      <c r="A304" s="15"/>
      <c r="B304" s="60"/>
      <c r="C304" s="8">
        <v>4520</v>
      </c>
      <c r="D304" s="11" t="s">
        <v>253</v>
      </c>
      <c r="E304" s="158">
        <v>374</v>
      </c>
    </row>
    <row r="305" spans="1:5" ht="15" customHeight="1">
      <c r="A305" s="15"/>
      <c r="B305" s="58"/>
      <c r="C305" s="8">
        <v>6060</v>
      </c>
      <c r="D305" s="11" t="s">
        <v>112</v>
      </c>
      <c r="E305" s="158">
        <v>27000</v>
      </c>
    </row>
    <row r="306" spans="1:5" ht="15" customHeight="1">
      <c r="A306" s="15"/>
      <c r="B306" s="57" t="s">
        <v>145</v>
      </c>
      <c r="C306" s="8"/>
      <c r="D306" s="10" t="s">
        <v>78</v>
      </c>
      <c r="E306" s="155">
        <f>SUM(E307:E310)</f>
        <v>770000</v>
      </c>
    </row>
    <row r="307" spans="1:5" ht="15" customHeight="1">
      <c r="A307" s="15"/>
      <c r="B307" s="60"/>
      <c r="C307" s="8">
        <v>3110</v>
      </c>
      <c r="D307" s="11" t="s">
        <v>49</v>
      </c>
      <c r="E307" s="158">
        <v>741789</v>
      </c>
    </row>
    <row r="308" spans="1:5" ht="15" customHeight="1">
      <c r="A308" s="15"/>
      <c r="B308" s="60"/>
      <c r="C308" s="8">
        <v>4110</v>
      </c>
      <c r="D308" s="11" t="s">
        <v>94</v>
      </c>
      <c r="E308" s="158">
        <v>3795</v>
      </c>
    </row>
    <row r="309" spans="1:5" ht="15" customHeight="1">
      <c r="A309" s="15"/>
      <c r="B309" s="60"/>
      <c r="C309" s="8">
        <v>4120</v>
      </c>
      <c r="D309" s="11" t="s">
        <v>95</v>
      </c>
      <c r="E309" s="158">
        <v>572</v>
      </c>
    </row>
    <row r="310" spans="1:5" ht="15" customHeight="1">
      <c r="A310" s="15"/>
      <c r="B310" s="58"/>
      <c r="C310" s="8">
        <v>4300</v>
      </c>
      <c r="D310" s="11" t="s">
        <v>24</v>
      </c>
      <c r="E310" s="158">
        <v>23844</v>
      </c>
    </row>
    <row r="311" spans="1:5" ht="15.75" customHeight="1">
      <c r="A311" s="15"/>
      <c r="B311" s="60" t="s">
        <v>148</v>
      </c>
      <c r="C311" s="98"/>
      <c r="D311" s="32" t="s">
        <v>17</v>
      </c>
      <c r="E311" s="155">
        <f>SUM(E312)</f>
        <v>15600</v>
      </c>
    </row>
    <row r="312" spans="1:5" ht="15" customHeight="1">
      <c r="A312" s="16"/>
      <c r="B312" s="58"/>
      <c r="C312" s="8">
        <v>3110</v>
      </c>
      <c r="D312" s="11" t="s">
        <v>49</v>
      </c>
      <c r="E312" s="158">
        <v>15600</v>
      </c>
    </row>
    <row r="313" spans="1:5" ht="15" customHeight="1">
      <c r="A313" s="14"/>
      <c r="B313" s="57" t="s">
        <v>146</v>
      </c>
      <c r="C313" s="8"/>
      <c r="D313" s="10" t="s">
        <v>18</v>
      </c>
      <c r="E313" s="155">
        <f>SUM(E314:E322)</f>
        <v>264971</v>
      </c>
    </row>
    <row r="314" spans="1:5" ht="15" customHeight="1">
      <c r="A314" s="15"/>
      <c r="B314" s="60"/>
      <c r="C314" s="8">
        <v>4010</v>
      </c>
      <c r="D314" s="11" t="s">
        <v>25</v>
      </c>
      <c r="E314" s="158">
        <v>164597</v>
      </c>
    </row>
    <row r="315" spans="1:5" ht="15" customHeight="1">
      <c r="A315" s="15"/>
      <c r="B315" s="60"/>
      <c r="C315" s="8">
        <v>4040</v>
      </c>
      <c r="D315" s="11" t="s">
        <v>37</v>
      </c>
      <c r="E315" s="158">
        <v>15820</v>
      </c>
    </row>
    <row r="316" spans="1:5" ht="15" customHeight="1">
      <c r="A316" s="15"/>
      <c r="B316" s="60"/>
      <c r="C316" s="8">
        <v>4110</v>
      </c>
      <c r="D316" s="11" t="s">
        <v>27</v>
      </c>
      <c r="E316" s="158">
        <v>32859</v>
      </c>
    </row>
    <row r="317" spans="1:5" ht="15" customHeight="1">
      <c r="A317" s="15"/>
      <c r="B317" s="60"/>
      <c r="C317" s="8">
        <v>4120</v>
      </c>
      <c r="D317" s="11" t="s">
        <v>28</v>
      </c>
      <c r="E317" s="158">
        <v>5153</v>
      </c>
    </row>
    <row r="318" spans="1:5" ht="15" customHeight="1">
      <c r="A318" s="15"/>
      <c r="B318" s="60"/>
      <c r="C318" s="8">
        <v>4210</v>
      </c>
      <c r="D318" s="11" t="s">
        <v>29</v>
      </c>
      <c r="E318" s="158">
        <v>7981</v>
      </c>
    </row>
    <row r="319" spans="1:5" ht="15" customHeight="1">
      <c r="A319" s="15"/>
      <c r="B319" s="60"/>
      <c r="C319" s="8">
        <v>4260</v>
      </c>
      <c r="D319" s="11" t="s">
        <v>30</v>
      </c>
      <c r="E319" s="158">
        <v>14731</v>
      </c>
    </row>
    <row r="320" spans="1:5" ht="15" customHeight="1">
      <c r="A320" s="15"/>
      <c r="B320" s="60"/>
      <c r="C320" s="8">
        <v>4300</v>
      </c>
      <c r="D320" s="11" t="s">
        <v>24</v>
      </c>
      <c r="E320" s="158">
        <v>18009</v>
      </c>
    </row>
    <row r="321" spans="1:5" ht="15" customHeight="1">
      <c r="A321" s="15"/>
      <c r="B321" s="60"/>
      <c r="C321" s="8">
        <v>4410</v>
      </c>
      <c r="D321" s="11" t="s">
        <v>31</v>
      </c>
      <c r="E321" s="158">
        <v>1000</v>
      </c>
    </row>
    <row r="322" spans="1:5" ht="15" customHeight="1">
      <c r="A322" s="15"/>
      <c r="B322" s="58"/>
      <c r="C322" s="8">
        <v>4440</v>
      </c>
      <c r="D322" s="11" t="s">
        <v>33</v>
      </c>
      <c r="E322" s="158">
        <v>4821</v>
      </c>
    </row>
    <row r="323" spans="1:5" ht="14.25" customHeight="1">
      <c r="A323" s="15"/>
      <c r="B323" s="60" t="s">
        <v>181</v>
      </c>
      <c r="C323" s="8"/>
      <c r="D323" s="10" t="s">
        <v>179</v>
      </c>
      <c r="E323" s="160">
        <v>5000</v>
      </c>
    </row>
    <row r="324" spans="1:5" ht="15" customHeight="1">
      <c r="A324" s="15"/>
      <c r="B324" s="60"/>
      <c r="C324" s="8">
        <v>4300</v>
      </c>
      <c r="D324" s="11" t="s">
        <v>24</v>
      </c>
      <c r="E324" s="158">
        <v>5000</v>
      </c>
    </row>
    <row r="325" spans="1:5" ht="15.75" customHeight="1">
      <c r="A325" s="14">
        <v>853</v>
      </c>
      <c r="B325" s="57"/>
      <c r="C325" s="8"/>
      <c r="D325" s="12" t="s">
        <v>147</v>
      </c>
      <c r="E325" s="157">
        <f>SUM(E326+E335+E350)</f>
        <v>845473</v>
      </c>
    </row>
    <row r="326" spans="1:5" ht="17.25" customHeight="1">
      <c r="A326" s="15"/>
      <c r="B326" s="57">
        <v>85321</v>
      </c>
      <c r="C326" s="8"/>
      <c r="D326" s="10" t="s">
        <v>19</v>
      </c>
      <c r="E326" s="155">
        <f>SUM(E327:E334)</f>
        <v>79700</v>
      </c>
    </row>
    <row r="327" spans="1:5" ht="15" customHeight="1">
      <c r="A327" s="15"/>
      <c r="B327" s="60"/>
      <c r="C327" s="8">
        <v>4010</v>
      </c>
      <c r="D327" s="11" t="s">
        <v>25</v>
      </c>
      <c r="E327" s="156">
        <v>33780</v>
      </c>
    </row>
    <row r="328" spans="1:5" ht="15" customHeight="1">
      <c r="A328" s="15"/>
      <c r="B328" s="60"/>
      <c r="C328" s="8">
        <v>4040</v>
      </c>
      <c r="D328" s="11" t="s">
        <v>37</v>
      </c>
      <c r="E328" s="156">
        <v>2542</v>
      </c>
    </row>
    <row r="329" spans="1:5" ht="15" customHeight="1">
      <c r="A329" s="15"/>
      <c r="B329" s="60"/>
      <c r="C329" s="8">
        <v>4110</v>
      </c>
      <c r="D329" s="11" t="s">
        <v>27</v>
      </c>
      <c r="E329" s="156">
        <v>6440</v>
      </c>
    </row>
    <row r="330" spans="1:5" ht="15" customHeight="1">
      <c r="A330" s="15"/>
      <c r="B330" s="60"/>
      <c r="C330" s="8">
        <v>4120</v>
      </c>
      <c r="D330" s="11" t="s">
        <v>28</v>
      </c>
      <c r="E330" s="156">
        <v>890</v>
      </c>
    </row>
    <row r="331" spans="1:5" ht="15" customHeight="1">
      <c r="A331" s="15"/>
      <c r="B331" s="60"/>
      <c r="C331" s="8">
        <v>4210</v>
      </c>
      <c r="D331" s="11" t="s">
        <v>29</v>
      </c>
      <c r="E331" s="156">
        <v>1000</v>
      </c>
    </row>
    <row r="332" spans="1:5" ht="15" customHeight="1">
      <c r="A332" s="15"/>
      <c r="B332" s="60"/>
      <c r="C332" s="8">
        <v>4300</v>
      </c>
      <c r="D332" s="11" t="s">
        <v>24</v>
      </c>
      <c r="E332" s="156">
        <v>33630</v>
      </c>
    </row>
    <row r="333" spans="1:5" ht="15" customHeight="1">
      <c r="A333" s="15"/>
      <c r="B333" s="60"/>
      <c r="C333" s="8">
        <v>4410</v>
      </c>
      <c r="D333" s="11" t="s">
        <v>31</v>
      </c>
      <c r="E333" s="156">
        <v>100</v>
      </c>
    </row>
    <row r="334" spans="1:5" ht="15" customHeight="1">
      <c r="A334" s="15"/>
      <c r="B334" s="58"/>
      <c r="C334" s="8">
        <v>4440</v>
      </c>
      <c r="D334" s="11" t="s">
        <v>69</v>
      </c>
      <c r="E334" s="156">
        <v>1318</v>
      </c>
    </row>
    <row r="335" spans="1:5" ht="15" customHeight="1">
      <c r="A335" s="15"/>
      <c r="B335" s="57">
        <v>85333</v>
      </c>
      <c r="C335" s="8"/>
      <c r="D335" s="10" t="s">
        <v>20</v>
      </c>
      <c r="E335" s="155">
        <f>SUM(E336:E349)</f>
        <v>761773</v>
      </c>
    </row>
    <row r="336" spans="1:5" ht="24" customHeight="1">
      <c r="A336" s="15"/>
      <c r="B336" s="60"/>
      <c r="C336" s="8">
        <v>3020</v>
      </c>
      <c r="D336" s="11" t="s">
        <v>113</v>
      </c>
      <c r="E336" s="158">
        <v>160</v>
      </c>
    </row>
    <row r="337" spans="1:5" ht="15" customHeight="1">
      <c r="A337" s="15"/>
      <c r="B337" s="60"/>
      <c r="C337" s="8">
        <v>4010</v>
      </c>
      <c r="D337" s="11" t="s">
        <v>25</v>
      </c>
      <c r="E337" s="158">
        <v>499742</v>
      </c>
    </row>
    <row r="338" spans="1:5" ht="15" customHeight="1">
      <c r="A338" s="15"/>
      <c r="B338" s="60"/>
      <c r="C338" s="8">
        <v>4040</v>
      </c>
      <c r="D338" s="11" t="s">
        <v>37</v>
      </c>
      <c r="E338" s="158">
        <v>50123</v>
      </c>
    </row>
    <row r="339" spans="1:5" ht="15" customHeight="1">
      <c r="A339" s="15"/>
      <c r="B339" s="60"/>
      <c r="C339" s="8">
        <v>4110</v>
      </c>
      <c r="D339" s="11" t="s">
        <v>27</v>
      </c>
      <c r="E339" s="158">
        <v>93697</v>
      </c>
    </row>
    <row r="340" spans="1:5" ht="15" customHeight="1">
      <c r="A340" s="15"/>
      <c r="B340" s="60"/>
      <c r="C340" s="8">
        <v>4120</v>
      </c>
      <c r="D340" s="11" t="s">
        <v>28</v>
      </c>
      <c r="E340" s="158">
        <v>13472</v>
      </c>
    </row>
    <row r="341" spans="1:5" ht="15" customHeight="1">
      <c r="A341" s="15"/>
      <c r="B341" s="60"/>
      <c r="C341" s="8">
        <v>4210</v>
      </c>
      <c r="D341" s="11" t="s">
        <v>29</v>
      </c>
      <c r="E341" s="158">
        <v>18200</v>
      </c>
    </row>
    <row r="342" spans="1:5" ht="15" customHeight="1">
      <c r="A342" s="15"/>
      <c r="B342" s="60"/>
      <c r="C342" s="8">
        <v>4260</v>
      </c>
      <c r="D342" s="11" t="s">
        <v>30</v>
      </c>
      <c r="E342" s="158">
        <v>20000</v>
      </c>
    </row>
    <row r="343" spans="1:5" ht="15" customHeight="1">
      <c r="A343" s="15"/>
      <c r="B343" s="60"/>
      <c r="C343" s="8">
        <v>4270</v>
      </c>
      <c r="D343" s="11" t="s">
        <v>38</v>
      </c>
      <c r="E343" s="158">
        <v>20000</v>
      </c>
    </row>
    <row r="344" spans="1:5" ht="15" customHeight="1">
      <c r="A344" s="15"/>
      <c r="B344" s="60"/>
      <c r="C344" s="8">
        <v>4300</v>
      </c>
      <c r="D344" s="11" t="s">
        <v>24</v>
      </c>
      <c r="E344" s="158">
        <v>20000</v>
      </c>
    </row>
    <row r="345" spans="1:5" ht="15" customHeight="1">
      <c r="A345" s="15"/>
      <c r="B345" s="60"/>
      <c r="C345" s="8">
        <v>4410</v>
      </c>
      <c r="D345" s="11" t="s">
        <v>31</v>
      </c>
      <c r="E345" s="158">
        <v>700</v>
      </c>
    </row>
    <row r="346" spans="1:5" ht="15" customHeight="1">
      <c r="A346" s="15"/>
      <c r="B346" s="60"/>
      <c r="C346" s="8">
        <v>4430</v>
      </c>
      <c r="D346" s="11" t="s">
        <v>32</v>
      </c>
      <c r="E346" s="158">
        <v>3000</v>
      </c>
    </row>
    <row r="347" spans="1:5" ht="15" customHeight="1">
      <c r="A347" s="15"/>
      <c r="B347" s="60"/>
      <c r="C347" s="8">
        <v>4440</v>
      </c>
      <c r="D347" s="11" t="s">
        <v>33</v>
      </c>
      <c r="E347" s="158">
        <v>18941</v>
      </c>
    </row>
    <row r="348" spans="1:5" ht="15" customHeight="1">
      <c r="A348" s="15"/>
      <c r="B348" s="60"/>
      <c r="C348" s="8">
        <v>4480</v>
      </c>
      <c r="D348" s="11" t="s">
        <v>98</v>
      </c>
      <c r="E348" s="158">
        <v>3360</v>
      </c>
    </row>
    <row r="349" spans="1:5" ht="15" customHeight="1">
      <c r="A349" s="15"/>
      <c r="B349" s="58"/>
      <c r="C349" s="8">
        <v>4520</v>
      </c>
      <c r="D349" s="11" t="s">
        <v>35</v>
      </c>
      <c r="E349" s="158">
        <v>378</v>
      </c>
    </row>
    <row r="350" spans="1:5" ht="18" customHeight="1">
      <c r="A350" s="15"/>
      <c r="B350" s="57" t="s">
        <v>247</v>
      </c>
      <c r="C350" s="8"/>
      <c r="D350" s="10" t="s">
        <v>72</v>
      </c>
      <c r="E350" s="160">
        <f>SUM(E351)</f>
        <v>4000</v>
      </c>
    </row>
    <row r="351" spans="1:5" ht="27.75" customHeight="1">
      <c r="A351" s="15"/>
      <c r="B351" s="58"/>
      <c r="C351" s="8">
        <v>2580</v>
      </c>
      <c r="D351" s="11" t="s">
        <v>264</v>
      </c>
      <c r="E351" s="158">
        <v>4000</v>
      </c>
    </row>
    <row r="352" spans="1:5" ht="21" customHeight="1">
      <c r="A352" s="14">
        <v>854</v>
      </c>
      <c r="B352" s="67"/>
      <c r="C352" s="8"/>
      <c r="D352" s="12" t="s">
        <v>79</v>
      </c>
      <c r="E352" s="157">
        <f>SUM(E353+E359+E377+E390+E406)</f>
        <v>2796093</v>
      </c>
    </row>
    <row r="353" spans="1:5" ht="15" customHeight="1">
      <c r="A353" s="15"/>
      <c r="B353" s="57">
        <v>85401</v>
      </c>
      <c r="C353" s="8"/>
      <c r="D353" s="10" t="s">
        <v>80</v>
      </c>
      <c r="E353" s="155">
        <f>SUM(E354:E358)</f>
        <v>72591</v>
      </c>
    </row>
    <row r="354" spans="1:5" ht="15" customHeight="1">
      <c r="A354" s="15"/>
      <c r="B354" s="60"/>
      <c r="C354" s="8">
        <v>4010</v>
      </c>
      <c r="D354" s="11" t="s">
        <v>25</v>
      </c>
      <c r="E354" s="158">
        <v>52630</v>
      </c>
    </row>
    <row r="355" spans="1:5" ht="15" customHeight="1">
      <c r="A355" s="15"/>
      <c r="B355" s="60"/>
      <c r="C355" s="8">
        <v>4040</v>
      </c>
      <c r="D355" s="11" t="s">
        <v>37</v>
      </c>
      <c r="E355" s="158">
        <v>5122</v>
      </c>
    </row>
    <row r="356" spans="1:5" ht="15" customHeight="1">
      <c r="A356" s="16"/>
      <c r="B356" s="58"/>
      <c r="C356" s="8">
        <v>4110</v>
      </c>
      <c r="D356" s="11" t="s">
        <v>27</v>
      </c>
      <c r="E356" s="158">
        <v>10390</v>
      </c>
    </row>
    <row r="357" spans="1:5" ht="15" customHeight="1">
      <c r="A357" s="14"/>
      <c r="B357" s="57"/>
      <c r="C357" s="8">
        <v>4120</v>
      </c>
      <c r="D357" s="11" t="s">
        <v>28</v>
      </c>
      <c r="E357" s="158">
        <v>1415</v>
      </c>
    </row>
    <row r="358" spans="1:5" ht="15" customHeight="1">
      <c r="A358" s="15"/>
      <c r="B358" s="58"/>
      <c r="C358" s="8">
        <v>4440</v>
      </c>
      <c r="D358" s="11" t="s">
        <v>33</v>
      </c>
      <c r="E358" s="158">
        <v>3034</v>
      </c>
    </row>
    <row r="359" spans="1:5" ht="15.75" customHeight="1">
      <c r="A359" s="15"/>
      <c r="B359" s="60">
        <v>85403</v>
      </c>
      <c r="C359" s="17"/>
      <c r="D359" s="32" t="s">
        <v>81</v>
      </c>
      <c r="E359" s="161">
        <f>SUM(E360:E376)</f>
        <v>1236143</v>
      </c>
    </row>
    <row r="360" spans="1:5" ht="25.5" customHeight="1">
      <c r="A360" s="15"/>
      <c r="B360" s="60"/>
      <c r="C360" s="8">
        <v>2540</v>
      </c>
      <c r="D360" s="11" t="s">
        <v>153</v>
      </c>
      <c r="E360" s="158">
        <v>708200</v>
      </c>
    </row>
    <row r="361" spans="1:5" ht="21" customHeight="1">
      <c r="A361" s="15"/>
      <c r="B361" s="60"/>
      <c r="C361" s="17">
        <v>3020</v>
      </c>
      <c r="D361" s="18" t="s">
        <v>113</v>
      </c>
      <c r="E361" s="158">
        <v>1800</v>
      </c>
    </row>
    <row r="362" spans="1:5" ht="15" customHeight="1">
      <c r="A362" s="15"/>
      <c r="B362" s="60"/>
      <c r="C362" s="8">
        <v>3110</v>
      </c>
      <c r="D362" s="11" t="s">
        <v>49</v>
      </c>
      <c r="E362" s="158">
        <v>1500</v>
      </c>
    </row>
    <row r="363" spans="1:5" ht="15" customHeight="1">
      <c r="A363" s="15"/>
      <c r="B363" s="60"/>
      <c r="C363" s="8">
        <v>4010</v>
      </c>
      <c r="D363" s="11" t="s">
        <v>25</v>
      </c>
      <c r="E363" s="158">
        <v>356653</v>
      </c>
    </row>
    <row r="364" spans="1:5" ht="15" customHeight="1">
      <c r="A364" s="15"/>
      <c r="B364" s="60"/>
      <c r="C364" s="17">
        <v>4040</v>
      </c>
      <c r="D364" s="18" t="s">
        <v>37</v>
      </c>
      <c r="E364" s="158">
        <v>29700</v>
      </c>
    </row>
    <row r="365" spans="1:5" ht="15" customHeight="1">
      <c r="A365" s="15"/>
      <c r="B365" s="60"/>
      <c r="C365" s="17">
        <v>4110</v>
      </c>
      <c r="D365" s="18" t="s">
        <v>27</v>
      </c>
      <c r="E365" s="158">
        <v>69505</v>
      </c>
    </row>
    <row r="366" spans="1:5" ht="15" customHeight="1">
      <c r="A366" s="15"/>
      <c r="B366" s="60"/>
      <c r="C366" s="17">
        <v>4120</v>
      </c>
      <c r="D366" s="18" t="s">
        <v>28</v>
      </c>
      <c r="E366" s="158">
        <v>9465</v>
      </c>
    </row>
    <row r="367" spans="1:5" ht="15" customHeight="1">
      <c r="A367" s="15"/>
      <c r="B367" s="60"/>
      <c r="C367" s="8">
        <v>4210</v>
      </c>
      <c r="D367" s="11" t="s">
        <v>29</v>
      </c>
      <c r="E367" s="158">
        <v>10250</v>
      </c>
    </row>
    <row r="368" spans="1:5" ht="15" customHeight="1">
      <c r="A368" s="15"/>
      <c r="B368" s="60"/>
      <c r="C368" s="8">
        <v>4220</v>
      </c>
      <c r="D368" s="11" t="s">
        <v>45</v>
      </c>
      <c r="E368" s="158">
        <v>3000</v>
      </c>
    </row>
    <row r="369" spans="1:5" ht="15" customHeight="1">
      <c r="A369" s="15"/>
      <c r="B369" s="60"/>
      <c r="C369" s="8">
        <v>4260</v>
      </c>
      <c r="D369" s="11" t="s">
        <v>30</v>
      </c>
      <c r="E369" s="158">
        <v>4800</v>
      </c>
    </row>
    <row r="370" spans="1:5" ht="15" customHeight="1">
      <c r="A370" s="15"/>
      <c r="B370" s="60"/>
      <c r="C370" s="8">
        <v>4270</v>
      </c>
      <c r="D370" s="11" t="s">
        <v>38</v>
      </c>
      <c r="E370" s="158">
        <v>200</v>
      </c>
    </row>
    <row r="371" spans="1:5" ht="15" customHeight="1">
      <c r="A371" s="15"/>
      <c r="B371" s="60"/>
      <c r="C371" s="8">
        <v>4280</v>
      </c>
      <c r="D371" s="11" t="s">
        <v>58</v>
      </c>
      <c r="E371" s="158">
        <v>1250</v>
      </c>
    </row>
    <row r="372" spans="1:5" ht="15" customHeight="1">
      <c r="A372" s="15"/>
      <c r="B372" s="60"/>
      <c r="C372" s="8">
        <v>4300</v>
      </c>
      <c r="D372" s="11" t="s">
        <v>24</v>
      </c>
      <c r="E372" s="158">
        <v>3000</v>
      </c>
    </row>
    <row r="373" spans="1:5" ht="15" customHeight="1">
      <c r="A373" s="15"/>
      <c r="B373" s="60"/>
      <c r="C373" s="8">
        <v>4410</v>
      </c>
      <c r="D373" s="11" t="s">
        <v>31</v>
      </c>
      <c r="E373" s="158">
        <v>200</v>
      </c>
    </row>
    <row r="374" spans="1:5" ht="15" customHeight="1">
      <c r="A374" s="15"/>
      <c r="B374" s="60"/>
      <c r="C374" s="8">
        <v>4430</v>
      </c>
      <c r="D374" s="11" t="s">
        <v>32</v>
      </c>
      <c r="E374" s="158">
        <v>900</v>
      </c>
    </row>
    <row r="375" spans="1:5" ht="15" customHeight="1">
      <c r="A375" s="15"/>
      <c r="B375" s="60"/>
      <c r="C375" s="8">
        <v>4440</v>
      </c>
      <c r="D375" s="11" t="s">
        <v>33</v>
      </c>
      <c r="E375" s="158">
        <v>19860</v>
      </c>
    </row>
    <row r="376" spans="1:5" ht="15" customHeight="1">
      <c r="A376" s="15"/>
      <c r="B376" s="58"/>
      <c r="C376" s="8">
        <v>6060</v>
      </c>
      <c r="D376" s="11" t="s">
        <v>112</v>
      </c>
      <c r="E376" s="158">
        <v>15860</v>
      </c>
    </row>
    <row r="377" spans="1:5" ht="27" customHeight="1">
      <c r="A377" s="15"/>
      <c r="B377" s="69">
        <v>85406</v>
      </c>
      <c r="C377" s="8"/>
      <c r="D377" s="10" t="s">
        <v>82</v>
      </c>
      <c r="E377" s="155">
        <f>SUM(E378:E389)</f>
        <v>594737</v>
      </c>
    </row>
    <row r="378" spans="1:5" ht="14.25" customHeight="1">
      <c r="A378" s="15"/>
      <c r="B378" s="70"/>
      <c r="C378" s="8">
        <v>4010</v>
      </c>
      <c r="D378" s="11" t="s">
        <v>248</v>
      </c>
      <c r="E378" s="158">
        <v>401787</v>
      </c>
    </row>
    <row r="379" spans="1:5" ht="15" customHeight="1">
      <c r="A379" s="15"/>
      <c r="B379" s="70"/>
      <c r="C379" s="8">
        <v>4040</v>
      </c>
      <c r="D379" s="11" t="s">
        <v>37</v>
      </c>
      <c r="E379" s="158">
        <v>31613</v>
      </c>
    </row>
    <row r="380" spans="1:5" ht="15" customHeight="1">
      <c r="A380" s="15"/>
      <c r="B380" s="70"/>
      <c r="C380" s="8">
        <v>4110</v>
      </c>
      <c r="D380" s="11" t="s">
        <v>27</v>
      </c>
      <c r="E380" s="158">
        <v>77968</v>
      </c>
    </row>
    <row r="381" spans="1:5" ht="15" customHeight="1">
      <c r="A381" s="15"/>
      <c r="B381" s="70"/>
      <c r="C381" s="8">
        <v>4120</v>
      </c>
      <c r="D381" s="11" t="s">
        <v>28</v>
      </c>
      <c r="E381" s="158">
        <v>10618</v>
      </c>
    </row>
    <row r="382" spans="1:5" ht="15" customHeight="1">
      <c r="A382" s="15"/>
      <c r="B382" s="70"/>
      <c r="C382" s="8">
        <v>4210</v>
      </c>
      <c r="D382" s="11" t="s">
        <v>29</v>
      </c>
      <c r="E382" s="158">
        <v>10000</v>
      </c>
    </row>
    <row r="383" spans="1:5" ht="15" customHeight="1">
      <c r="A383" s="15"/>
      <c r="B383" s="70"/>
      <c r="C383" s="8">
        <v>4240</v>
      </c>
      <c r="D383" s="11" t="s">
        <v>83</v>
      </c>
      <c r="E383" s="158">
        <v>3000</v>
      </c>
    </row>
    <row r="384" spans="1:5" ht="15" customHeight="1">
      <c r="A384" s="15"/>
      <c r="B384" s="70"/>
      <c r="C384" s="8">
        <v>4270</v>
      </c>
      <c r="D384" s="11" t="s">
        <v>38</v>
      </c>
      <c r="E384" s="158">
        <v>500</v>
      </c>
    </row>
    <row r="385" spans="1:5" ht="15" customHeight="1">
      <c r="A385" s="15"/>
      <c r="B385" s="70"/>
      <c r="C385" s="8">
        <v>4280</v>
      </c>
      <c r="D385" s="11" t="s">
        <v>58</v>
      </c>
      <c r="E385" s="158">
        <v>500</v>
      </c>
    </row>
    <row r="386" spans="1:5" ht="15" customHeight="1">
      <c r="A386" s="15"/>
      <c r="B386" s="70"/>
      <c r="C386" s="8">
        <v>4300</v>
      </c>
      <c r="D386" s="11" t="s">
        <v>24</v>
      </c>
      <c r="E386" s="158">
        <v>32250</v>
      </c>
    </row>
    <row r="387" spans="1:5" ht="15" customHeight="1">
      <c r="A387" s="15"/>
      <c r="B387" s="70"/>
      <c r="C387" s="8">
        <v>4410</v>
      </c>
      <c r="D387" s="11" t="s">
        <v>31</v>
      </c>
      <c r="E387" s="158">
        <v>500</v>
      </c>
    </row>
    <row r="388" spans="1:5" ht="15" customHeight="1">
      <c r="A388" s="15"/>
      <c r="B388" s="70"/>
      <c r="C388" s="8">
        <v>4430</v>
      </c>
      <c r="D388" s="11" t="s">
        <v>32</v>
      </c>
      <c r="E388" s="158">
        <v>900</v>
      </c>
    </row>
    <row r="389" spans="1:5" ht="15" customHeight="1">
      <c r="A389" s="15"/>
      <c r="B389" s="70"/>
      <c r="C389" s="8">
        <v>4440</v>
      </c>
      <c r="D389" s="11" t="s">
        <v>69</v>
      </c>
      <c r="E389" s="158">
        <v>25101</v>
      </c>
    </row>
    <row r="390" spans="1:5" ht="15" customHeight="1">
      <c r="A390" s="15"/>
      <c r="B390" s="57">
        <v>85410</v>
      </c>
      <c r="C390" s="8"/>
      <c r="D390" s="10" t="s">
        <v>84</v>
      </c>
      <c r="E390" s="155">
        <f>SUM(E391:E405)</f>
        <v>884502</v>
      </c>
    </row>
    <row r="391" spans="1:5" ht="14.25" customHeight="1">
      <c r="A391" s="15"/>
      <c r="B391" s="60"/>
      <c r="C391" s="8">
        <v>3020</v>
      </c>
      <c r="D391" s="11" t="s">
        <v>50</v>
      </c>
      <c r="E391" s="158">
        <v>9600</v>
      </c>
    </row>
    <row r="392" spans="1:5" ht="15" customHeight="1">
      <c r="A392" s="15"/>
      <c r="B392" s="60"/>
      <c r="C392" s="8">
        <v>4010</v>
      </c>
      <c r="D392" s="11" t="s">
        <v>248</v>
      </c>
      <c r="E392" s="158">
        <v>498828</v>
      </c>
    </row>
    <row r="393" spans="1:5" ht="15" customHeight="1">
      <c r="A393" s="15"/>
      <c r="B393" s="60"/>
      <c r="C393" s="8">
        <v>4040</v>
      </c>
      <c r="D393" s="11" t="s">
        <v>37</v>
      </c>
      <c r="E393" s="158">
        <v>39141</v>
      </c>
    </row>
    <row r="394" spans="1:5" ht="15" customHeight="1">
      <c r="A394" s="15"/>
      <c r="B394" s="60"/>
      <c r="C394" s="8">
        <v>4110</v>
      </c>
      <c r="D394" s="11" t="s">
        <v>27</v>
      </c>
      <c r="E394" s="158">
        <v>96780</v>
      </c>
    </row>
    <row r="395" spans="1:5" ht="15" customHeight="1">
      <c r="A395" s="15"/>
      <c r="B395" s="60"/>
      <c r="C395" s="8">
        <v>4120</v>
      </c>
      <c r="D395" s="11" t="s">
        <v>28</v>
      </c>
      <c r="E395" s="158">
        <v>13180</v>
      </c>
    </row>
    <row r="396" spans="1:5" ht="15" customHeight="1">
      <c r="A396" s="15"/>
      <c r="B396" s="60"/>
      <c r="C396" s="8">
        <v>4210</v>
      </c>
      <c r="D396" s="11" t="s">
        <v>29</v>
      </c>
      <c r="E396" s="158">
        <v>20500</v>
      </c>
    </row>
    <row r="397" spans="1:5" ht="15" customHeight="1">
      <c r="A397" s="15"/>
      <c r="B397" s="60"/>
      <c r="C397" s="8">
        <v>4240</v>
      </c>
      <c r="D397" s="11" t="s">
        <v>83</v>
      </c>
      <c r="E397" s="158">
        <v>1000</v>
      </c>
    </row>
    <row r="398" spans="1:5" ht="15" customHeight="1">
      <c r="A398" s="15"/>
      <c r="B398" s="60"/>
      <c r="C398" s="8">
        <v>4260</v>
      </c>
      <c r="D398" s="11" t="s">
        <v>30</v>
      </c>
      <c r="E398" s="158">
        <v>149510</v>
      </c>
    </row>
    <row r="399" spans="1:5" ht="15" customHeight="1">
      <c r="A399" s="15"/>
      <c r="B399" s="60"/>
      <c r="C399" s="8">
        <v>4270</v>
      </c>
      <c r="D399" s="11" t="s">
        <v>38</v>
      </c>
      <c r="E399" s="158">
        <v>3000</v>
      </c>
    </row>
    <row r="400" spans="1:5" ht="15" customHeight="1">
      <c r="A400" s="15"/>
      <c r="B400" s="60"/>
      <c r="C400" s="8">
        <v>4280</v>
      </c>
      <c r="D400" s="11" t="s">
        <v>58</v>
      </c>
      <c r="E400" s="158">
        <v>5000</v>
      </c>
    </row>
    <row r="401" spans="1:5" ht="15" customHeight="1">
      <c r="A401" s="16"/>
      <c r="B401" s="58"/>
      <c r="C401" s="8">
        <v>4300</v>
      </c>
      <c r="D401" s="11" t="s">
        <v>24</v>
      </c>
      <c r="E401" s="158">
        <v>13700</v>
      </c>
    </row>
    <row r="402" spans="1:5" ht="15" customHeight="1">
      <c r="A402" s="14"/>
      <c r="B402" s="57"/>
      <c r="C402" s="8">
        <v>4410</v>
      </c>
      <c r="D402" s="11" t="s">
        <v>31</v>
      </c>
      <c r="E402" s="158">
        <v>600</v>
      </c>
    </row>
    <row r="403" spans="1:5" ht="15" customHeight="1">
      <c r="A403" s="15"/>
      <c r="B403" s="60"/>
      <c r="C403" s="8">
        <v>4430</v>
      </c>
      <c r="D403" s="11" t="s">
        <v>32</v>
      </c>
      <c r="E403" s="158">
        <v>750</v>
      </c>
    </row>
    <row r="404" spans="1:5" ht="15" customHeight="1">
      <c r="A404" s="15"/>
      <c r="B404" s="60"/>
      <c r="C404" s="8">
        <v>4440</v>
      </c>
      <c r="D404" s="11" t="s">
        <v>33</v>
      </c>
      <c r="E404" s="158">
        <v>32423</v>
      </c>
    </row>
    <row r="405" spans="1:5" ht="15" customHeight="1">
      <c r="A405" s="15"/>
      <c r="B405" s="60"/>
      <c r="C405" s="8">
        <v>4580</v>
      </c>
      <c r="D405" s="11" t="s">
        <v>88</v>
      </c>
      <c r="E405" s="158">
        <v>490</v>
      </c>
    </row>
    <row r="406" spans="1:5" ht="15" customHeight="1">
      <c r="A406" s="15"/>
      <c r="B406" s="57">
        <v>85495</v>
      </c>
      <c r="C406" s="8"/>
      <c r="D406" s="10" t="s">
        <v>72</v>
      </c>
      <c r="E406" s="155">
        <f>SUM(E407)</f>
        <v>8120</v>
      </c>
    </row>
    <row r="407" spans="1:5" ht="15" customHeight="1">
      <c r="A407" s="16"/>
      <c r="B407" s="58"/>
      <c r="C407" s="8">
        <v>4440</v>
      </c>
      <c r="D407" s="11" t="s">
        <v>69</v>
      </c>
      <c r="E407" s="158">
        <v>8120</v>
      </c>
    </row>
    <row r="408" spans="1:5" ht="15" customHeight="1">
      <c r="A408" s="15">
        <v>921</v>
      </c>
      <c r="B408" s="60"/>
      <c r="C408" s="19"/>
      <c r="D408" s="65" t="s">
        <v>85</v>
      </c>
      <c r="E408" s="157">
        <f>SUM(E409+E415)</f>
        <v>84000</v>
      </c>
    </row>
    <row r="409" spans="1:5" ht="16.5" customHeight="1">
      <c r="A409" s="15"/>
      <c r="B409" s="57">
        <v>92105</v>
      </c>
      <c r="C409" s="19"/>
      <c r="D409" s="20" t="s">
        <v>86</v>
      </c>
      <c r="E409" s="155">
        <f>SUM(E410:E414)</f>
        <v>44000</v>
      </c>
    </row>
    <row r="410" spans="1:5" ht="25.5" customHeight="1">
      <c r="A410" s="15"/>
      <c r="B410" s="60"/>
      <c r="C410" s="19">
        <v>2580</v>
      </c>
      <c r="D410" s="31" t="s">
        <v>151</v>
      </c>
      <c r="E410" s="156">
        <v>9000</v>
      </c>
    </row>
    <row r="411" spans="1:5" ht="15" customHeight="1">
      <c r="A411" s="15"/>
      <c r="B411" s="60"/>
      <c r="C411" s="19">
        <v>3020</v>
      </c>
      <c r="D411" s="31" t="s">
        <v>50</v>
      </c>
      <c r="E411" s="156">
        <v>2000</v>
      </c>
    </row>
    <row r="412" spans="1:5" ht="15" customHeight="1">
      <c r="A412" s="15"/>
      <c r="B412" s="60"/>
      <c r="C412" s="8">
        <v>4210</v>
      </c>
      <c r="D412" s="11" t="s">
        <v>29</v>
      </c>
      <c r="E412" s="156">
        <v>5000</v>
      </c>
    </row>
    <row r="413" spans="1:5" ht="15" customHeight="1">
      <c r="A413" s="15"/>
      <c r="B413" s="60"/>
      <c r="C413" s="8">
        <v>4300</v>
      </c>
      <c r="D413" s="11" t="s">
        <v>24</v>
      </c>
      <c r="E413" s="156">
        <v>27500</v>
      </c>
    </row>
    <row r="414" spans="1:5" ht="15" customHeight="1">
      <c r="A414" s="15"/>
      <c r="B414" s="58"/>
      <c r="C414" s="8">
        <v>4430</v>
      </c>
      <c r="D414" s="11" t="s">
        <v>32</v>
      </c>
      <c r="E414" s="156">
        <v>500</v>
      </c>
    </row>
    <row r="415" spans="1:5" ht="15" customHeight="1">
      <c r="A415" s="15"/>
      <c r="B415" s="57" t="s">
        <v>230</v>
      </c>
      <c r="C415" s="8"/>
      <c r="D415" s="10" t="s">
        <v>231</v>
      </c>
      <c r="E415" s="159">
        <f>SUM(E416)</f>
        <v>40000</v>
      </c>
    </row>
    <row r="416" spans="1:5" ht="24.75" customHeight="1">
      <c r="A416" s="16"/>
      <c r="B416" s="58"/>
      <c r="C416" s="8">
        <v>2310</v>
      </c>
      <c r="D416" s="11" t="s">
        <v>232</v>
      </c>
      <c r="E416" s="156">
        <v>40000</v>
      </c>
    </row>
    <row r="417" spans="1:5" ht="15" customHeight="1">
      <c r="A417" s="14">
        <v>926</v>
      </c>
      <c r="B417" s="57"/>
      <c r="C417" s="19"/>
      <c r="D417" s="65" t="s">
        <v>87</v>
      </c>
      <c r="E417" s="157">
        <f>SUM(E418)</f>
        <v>27000</v>
      </c>
    </row>
    <row r="418" spans="1:5" ht="15" customHeight="1">
      <c r="A418" s="15"/>
      <c r="B418" s="57">
        <v>92695</v>
      </c>
      <c r="C418" s="8"/>
      <c r="D418" s="10" t="s">
        <v>72</v>
      </c>
      <c r="E418" s="155">
        <f>SUM(E419:E421)</f>
        <v>27000</v>
      </c>
    </row>
    <row r="419" spans="1:5" ht="25.5" customHeight="1">
      <c r="A419" s="15"/>
      <c r="B419" s="60"/>
      <c r="C419" s="8">
        <v>2580</v>
      </c>
      <c r="D419" s="31" t="s">
        <v>256</v>
      </c>
      <c r="E419" s="156">
        <v>17000</v>
      </c>
    </row>
    <row r="420" spans="1:5" ht="15" customHeight="1">
      <c r="A420" s="15"/>
      <c r="B420" s="60"/>
      <c r="C420" s="8">
        <v>4210</v>
      </c>
      <c r="D420" s="11" t="s">
        <v>29</v>
      </c>
      <c r="E420" s="156">
        <v>5000</v>
      </c>
    </row>
    <row r="421" spans="1:5" ht="15" customHeight="1">
      <c r="A421" s="15"/>
      <c r="B421" s="60"/>
      <c r="C421" s="19">
        <v>4300</v>
      </c>
      <c r="D421" s="31" t="s">
        <v>24</v>
      </c>
      <c r="E421" s="156">
        <v>5000</v>
      </c>
    </row>
    <row r="422" spans="1:5" ht="15" customHeight="1" thickBot="1">
      <c r="A422" s="33"/>
      <c r="B422" s="73"/>
      <c r="C422" s="34"/>
      <c r="D422" s="35" t="s">
        <v>21</v>
      </c>
      <c r="E422" s="163">
        <f>SUM(E9+E12+E18+E28+E33+E48+E92+E118+E123+E127+E251+E262+E325+E352+E408+E417)</f>
        <v>37709658</v>
      </c>
    </row>
    <row r="423" ht="15" customHeight="1" hidden="1"/>
    <row r="424" ht="15" customHeight="1" hidden="1"/>
    <row r="425" ht="15" customHeight="1" hidden="1"/>
    <row r="426" ht="15" customHeight="1" hidden="1"/>
    <row r="427" ht="15" customHeight="1" hidden="1"/>
    <row r="428" ht="15" customHeight="1" hidden="1"/>
    <row r="429" ht="15" customHeight="1" hidden="1"/>
    <row r="430" ht="15" customHeight="1" hidden="1"/>
    <row r="431" ht="15" customHeight="1" hidden="1"/>
    <row r="432" ht="15" customHeight="1" hidden="1"/>
    <row r="433" ht="15" customHeight="1" hidden="1"/>
    <row r="434" ht="15" customHeight="1" hidden="1"/>
    <row r="435" ht="15" customHeight="1" hidden="1"/>
    <row r="436" ht="15" customHeight="1" hidden="1"/>
    <row r="437" ht="15" customHeight="1" hidden="1"/>
    <row r="438" ht="15" customHeight="1" hidden="1"/>
    <row r="439" ht="15" customHeight="1" hidden="1"/>
    <row r="440" ht="15" customHeight="1" hidden="1"/>
    <row r="441" ht="15" customHeight="1" hidden="1"/>
    <row r="442" ht="15" customHeight="1" hidden="1"/>
    <row r="443" ht="15" customHeight="1" hidden="1"/>
    <row r="444" ht="15" customHeight="1" hidden="1"/>
    <row r="445" ht="15" customHeight="1" hidden="1"/>
    <row r="446" ht="34.5" customHeight="1" thickTop="1"/>
    <row r="447" ht="32.25" customHeight="1">
      <c r="D447" s="75"/>
    </row>
    <row r="448" ht="6.75" customHeight="1"/>
    <row r="449" ht="15" customHeight="1">
      <c r="D449" s="75"/>
    </row>
  </sheetData>
  <mergeCells count="18">
    <mergeCell ref="B201:B208"/>
    <mergeCell ref="B244:B250"/>
    <mergeCell ref="B36:B37"/>
    <mergeCell ref="B61:B76"/>
    <mergeCell ref="B119:B120"/>
    <mergeCell ref="B121:B122"/>
    <mergeCell ref="A19:A25"/>
    <mergeCell ref="B19:B25"/>
    <mergeCell ref="A28:A30"/>
    <mergeCell ref="B29:B30"/>
    <mergeCell ref="A9:A11"/>
    <mergeCell ref="B10:B11"/>
    <mergeCell ref="A12:A17"/>
    <mergeCell ref="B15:B17"/>
    <mergeCell ref="A1:D1"/>
    <mergeCell ref="A2:D2"/>
    <mergeCell ref="A4:D4"/>
    <mergeCell ref="A6:E6"/>
  </mergeCells>
  <printOptions/>
  <pageMargins left="0.75" right="0.75" top="1" bottom="1" header="0.5" footer="0.5"/>
  <pageSetup orientation="portrait" paperSize="9" r:id="rId1"/>
  <headerFooter alignWithMargins="0">
    <oddFooter>&amp;CStrona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34"/>
  <sheetViews>
    <sheetView workbookViewId="0" topLeftCell="A280">
      <selection activeCell="D272" sqref="D272"/>
    </sheetView>
  </sheetViews>
  <sheetFormatPr defaultColWidth="9.00390625" defaultRowHeight="15" customHeight="1"/>
  <cols>
    <col min="1" max="1" width="6.375" style="1" customWidth="1"/>
    <col min="2" max="2" width="6.625" style="74" customWidth="1"/>
    <col min="3" max="3" width="7.875" style="3" customWidth="1"/>
    <col min="4" max="4" width="43.00390625" style="1" customWidth="1"/>
    <col min="5" max="5" width="14.375" style="101" customWidth="1"/>
    <col min="6" max="6" width="7.375" style="1" customWidth="1"/>
    <col min="7" max="7" width="6.125" style="1" customWidth="1"/>
    <col min="8" max="8" width="8.00390625" style="1" customWidth="1"/>
    <col min="9" max="9" width="5.875" style="1" customWidth="1"/>
    <col min="10" max="10" width="4.00390625" style="1" customWidth="1"/>
    <col min="11" max="11" width="5.125" style="1" customWidth="1"/>
    <col min="12" max="12" width="3.125" style="1" customWidth="1"/>
    <col min="13" max="13" width="4.75390625" style="1" customWidth="1"/>
    <col min="14" max="14" width="4.625" style="1" customWidth="1"/>
    <col min="15" max="15" width="3.75390625" style="1" customWidth="1"/>
    <col min="16" max="16" width="6.125" style="1" customWidth="1"/>
    <col min="17" max="16384" width="9.125" style="1" customWidth="1"/>
  </cols>
  <sheetData>
    <row r="1" spans="1:6" ht="15" customHeight="1">
      <c r="A1" s="176"/>
      <c r="B1" s="176"/>
      <c r="C1" s="176"/>
      <c r="D1" s="176"/>
      <c r="E1" s="168" t="s">
        <v>235</v>
      </c>
      <c r="F1" s="168"/>
    </row>
    <row r="2" spans="1:6" ht="15" customHeight="1">
      <c r="A2" s="177"/>
      <c r="B2" s="177"/>
      <c r="C2" s="177"/>
      <c r="D2" s="177"/>
      <c r="E2" s="168" t="s">
        <v>157</v>
      </c>
      <c r="F2" s="168"/>
    </row>
    <row r="3" spans="1:6" ht="15" customHeight="1">
      <c r="A3" s="118"/>
      <c r="B3" s="118"/>
      <c r="C3" s="118"/>
      <c r="D3" s="118"/>
      <c r="E3" s="168" t="s">
        <v>118</v>
      </c>
      <c r="F3" s="168"/>
    </row>
    <row r="4" spans="1:6" ht="15" customHeight="1">
      <c r="A4" s="178"/>
      <c r="B4" s="178"/>
      <c r="C4" s="178"/>
      <c r="D4" s="178"/>
      <c r="E4" s="168" t="s">
        <v>158</v>
      </c>
      <c r="F4" s="168"/>
    </row>
    <row r="6" spans="1:6" ht="15" customHeight="1" thickBot="1">
      <c r="A6" s="192" t="s">
        <v>134</v>
      </c>
      <c r="B6" s="192"/>
      <c r="C6" s="192"/>
      <c r="D6" s="192"/>
      <c r="E6" s="192"/>
      <c r="F6" s="192"/>
    </row>
    <row r="7" spans="1:6" s="2" customFormat="1" ht="24" customHeight="1" thickBot="1" thickTop="1">
      <c r="A7" s="133" t="s">
        <v>0</v>
      </c>
      <c r="B7" s="134" t="s">
        <v>1</v>
      </c>
      <c r="C7" s="135" t="s">
        <v>2</v>
      </c>
      <c r="D7" s="135" t="s">
        <v>3</v>
      </c>
      <c r="E7" s="169" t="s">
        <v>129</v>
      </c>
      <c r="F7" s="191"/>
    </row>
    <row r="8" spans="1:6" s="2" customFormat="1" ht="14.25" customHeight="1">
      <c r="A8" s="136">
        <v>1</v>
      </c>
      <c r="B8" s="137" t="s">
        <v>103</v>
      </c>
      <c r="C8" s="137">
        <v>3</v>
      </c>
      <c r="D8" s="137">
        <v>4</v>
      </c>
      <c r="E8" s="138">
        <v>5</v>
      </c>
      <c r="F8" s="139"/>
    </row>
    <row r="9" spans="1:6" ht="15" customHeight="1">
      <c r="A9" s="182" t="s">
        <v>130</v>
      </c>
      <c r="B9" s="67"/>
      <c r="C9" s="8"/>
      <c r="D9" s="9" t="s">
        <v>4</v>
      </c>
      <c r="E9" s="103">
        <f>SUM(E10)</f>
        <v>35000</v>
      </c>
      <c r="F9" s="120"/>
    </row>
    <row r="10" spans="1:6" ht="18.75" customHeight="1">
      <c r="A10" s="182"/>
      <c r="B10" s="183" t="s">
        <v>131</v>
      </c>
      <c r="C10" s="8"/>
      <c r="D10" s="10" t="s">
        <v>5</v>
      </c>
      <c r="E10" s="104">
        <f>SUM(E11)</f>
        <v>35000</v>
      </c>
      <c r="F10" s="120"/>
    </row>
    <row r="11" spans="1:6" ht="15" customHeight="1">
      <c r="A11" s="182"/>
      <c r="B11" s="183"/>
      <c r="C11" s="8">
        <v>4300</v>
      </c>
      <c r="D11" s="11" t="s">
        <v>24</v>
      </c>
      <c r="E11" s="105">
        <v>35000</v>
      </c>
      <c r="F11" s="120"/>
    </row>
    <row r="12" spans="1:6" ht="15" customHeight="1">
      <c r="A12" s="182" t="s">
        <v>132</v>
      </c>
      <c r="B12" s="67"/>
      <c r="C12" s="8"/>
      <c r="D12" s="12" t="s">
        <v>53</v>
      </c>
      <c r="E12" s="103">
        <f>SUM(E13+E15)</f>
        <v>198844</v>
      </c>
      <c r="F12" s="120"/>
    </row>
    <row r="13" spans="1:6" ht="15" customHeight="1">
      <c r="A13" s="182"/>
      <c r="B13" s="68" t="s">
        <v>139</v>
      </c>
      <c r="C13" s="8"/>
      <c r="D13" s="10" t="s">
        <v>140</v>
      </c>
      <c r="E13" s="104">
        <f>SUM(E14)</f>
        <v>166844</v>
      </c>
      <c r="F13" s="120"/>
    </row>
    <row r="14" spans="1:6" ht="15" customHeight="1">
      <c r="A14" s="182"/>
      <c r="B14" s="67"/>
      <c r="C14" s="8">
        <v>3030</v>
      </c>
      <c r="D14" s="11" t="s">
        <v>40</v>
      </c>
      <c r="E14" s="105">
        <v>166844</v>
      </c>
      <c r="F14" s="120"/>
    </row>
    <row r="15" spans="1:6" ht="15" customHeight="1">
      <c r="A15" s="182"/>
      <c r="B15" s="183" t="s">
        <v>133</v>
      </c>
      <c r="C15" s="8"/>
      <c r="D15" s="10" t="s">
        <v>54</v>
      </c>
      <c r="E15" s="104">
        <f>SUM(E16)</f>
        <v>32000</v>
      </c>
      <c r="F15" s="120"/>
    </row>
    <row r="16" spans="1:6" ht="15" customHeight="1">
      <c r="A16" s="182"/>
      <c r="B16" s="183"/>
      <c r="C16" s="8">
        <v>4300</v>
      </c>
      <c r="D16" s="11" t="s">
        <v>24</v>
      </c>
      <c r="E16" s="105">
        <v>32000</v>
      </c>
      <c r="F16" s="120"/>
    </row>
    <row r="17" spans="1:6" ht="15" customHeight="1">
      <c r="A17" s="56">
        <v>600</v>
      </c>
      <c r="B17" s="67"/>
      <c r="C17" s="8"/>
      <c r="D17" s="12" t="s">
        <v>126</v>
      </c>
      <c r="E17" s="103">
        <f>SUM(E18)</f>
        <v>1000552</v>
      </c>
      <c r="F17" s="120"/>
    </row>
    <row r="18" spans="1:6" ht="17.25" customHeight="1">
      <c r="A18" s="184"/>
      <c r="B18" s="185">
        <v>60014</v>
      </c>
      <c r="C18" s="8"/>
      <c r="D18" s="10" t="s">
        <v>22</v>
      </c>
      <c r="E18" s="104">
        <f>SUM(E19:E25)</f>
        <v>1000552</v>
      </c>
      <c r="F18" s="120"/>
    </row>
    <row r="19" spans="1:6" ht="36.75" customHeight="1">
      <c r="A19" s="184"/>
      <c r="B19" s="186"/>
      <c r="C19" s="8">
        <v>2310</v>
      </c>
      <c r="D19" s="11" t="s">
        <v>89</v>
      </c>
      <c r="E19" s="117">
        <v>166855</v>
      </c>
      <c r="F19" s="120"/>
    </row>
    <row r="20" spans="1:6" ht="15" customHeight="1">
      <c r="A20" s="184"/>
      <c r="B20" s="186"/>
      <c r="C20" s="8">
        <v>4210</v>
      </c>
      <c r="D20" s="11" t="s">
        <v>29</v>
      </c>
      <c r="E20" s="117">
        <v>5000</v>
      </c>
      <c r="F20" s="120"/>
    </row>
    <row r="21" spans="1:6" ht="15" customHeight="1">
      <c r="A21" s="184"/>
      <c r="B21" s="186"/>
      <c r="C21" s="8">
        <v>4270</v>
      </c>
      <c r="D21" s="11" t="s">
        <v>38</v>
      </c>
      <c r="E21" s="117">
        <v>189000</v>
      </c>
      <c r="F21" s="120"/>
    </row>
    <row r="22" spans="1:6" ht="15.75" customHeight="1">
      <c r="A22" s="184"/>
      <c r="B22" s="186"/>
      <c r="C22" s="8">
        <v>4300</v>
      </c>
      <c r="D22" s="13" t="s">
        <v>124</v>
      </c>
      <c r="E22" s="117">
        <v>243345</v>
      </c>
      <c r="F22" s="120"/>
    </row>
    <row r="23" spans="1:6" ht="15.75" customHeight="1">
      <c r="A23" s="184"/>
      <c r="B23" s="186"/>
      <c r="C23" s="8">
        <v>4430</v>
      </c>
      <c r="D23" s="13" t="s">
        <v>125</v>
      </c>
      <c r="E23" s="117">
        <v>5000</v>
      </c>
      <c r="F23" s="120"/>
    </row>
    <row r="24" spans="1:6" ht="15" customHeight="1">
      <c r="A24" s="184"/>
      <c r="B24" s="186"/>
      <c r="C24" s="8">
        <v>6050</v>
      </c>
      <c r="D24" s="11" t="s">
        <v>48</v>
      </c>
      <c r="E24" s="117">
        <v>315852</v>
      </c>
      <c r="F24" s="120"/>
    </row>
    <row r="25" spans="1:6" ht="24.75" customHeight="1">
      <c r="A25" s="62"/>
      <c r="B25" s="71"/>
      <c r="C25" s="8">
        <v>6610</v>
      </c>
      <c r="D25" s="11" t="s">
        <v>228</v>
      </c>
      <c r="E25" s="117">
        <v>75500</v>
      </c>
      <c r="F25" s="120"/>
    </row>
    <row r="26" spans="1:6" ht="15" customHeight="1">
      <c r="A26" s="187">
        <v>700</v>
      </c>
      <c r="B26" s="67"/>
      <c r="C26" s="8"/>
      <c r="D26" s="12" t="s">
        <v>6</v>
      </c>
      <c r="E26" s="103">
        <f>SUM(E27)</f>
        <v>78864</v>
      </c>
      <c r="F26" s="120"/>
    </row>
    <row r="27" spans="1:6" ht="15" customHeight="1">
      <c r="A27" s="188"/>
      <c r="B27" s="189">
        <v>70005</v>
      </c>
      <c r="C27" s="8"/>
      <c r="D27" s="10" t="s">
        <v>7</v>
      </c>
      <c r="E27" s="104">
        <f>SUM(E28:E30)</f>
        <v>78864</v>
      </c>
      <c r="F27" s="120"/>
    </row>
    <row r="28" spans="1:6" ht="15" customHeight="1">
      <c r="A28" s="188"/>
      <c r="B28" s="190"/>
      <c r="C28" s="8">
        <v>4300</v>
      </c>
      <c r="D28" s="11" t="s">
        <v>24</v>
      </c>
      <c r="E28" s="117">
        <v>35900</v>
      </c>
      <c r="F28" s="120"/>
    </row>
    <row r="29" spans="1:6" ht="15" customHeight="1">
      <c r="A29" s="15"/>
      <c r="B29" s="60"/>
      <c r="C29" s="8">
        <v>4430</v>
      </c>
      <c r="D29" s="11" t="s">
        <v>32</v>
      </c>
      <c r="E29" s="117">
        <v>12000</v>
      </c>
      <c r="F29" s="120"/>
    </row>
    <row r="30" spans="1:6" ht="15.75" customHeight="1">
      <c r="A30" s="16"/>
      <c r="B30" s="58"/>
      <c r="C30" s="8">
        <v>4590</v>
      </c>
      <c r="D30" s="11" t="s">
        <v>223</v>
      </c>
      <c r="E30" s="117">
        <v>30964</v>
      </c>
      <c r="F30" s="120"/>
    </row>
    <row r="31" spans="1:6" ht="15" customHeight="1">
      <c r="A31" s="14">
        <v>710</v>
      </c>
      <c r="B31" s="67"/>
      <c r="C31" s="8"/>
      <c r="D31" s="12" t="s">
        <v>8</v>
      </c>
      <c r="E31" s="103">
        <f>SUM(E32+E34+E36)</f>
        <v>178000</v>
      </c>
      <c r="F31" s="120"/>
    </row>
    <row r="32" spans="1:6" ht="18.75" customHeight="1">
      <c r="A32" s="15"/>
      <c r="B32" s="57">
        <v>71013</v>
      </c>
      <c r="C32" s="8"/>
      <c r="D32" s="10" t="s">
        <v>141</v>
      </c>
      <c r="E32" s="104">
        <f>SUM(E33)</f>
        <v>40000</v>
      </c>
      <c r="F32" s="120"/>
    </row>
    <row r="33" spans="1:6" ht="18" customHeight="1">
      <c r="A33" s="15"/>
      <c r="B33" s="58"/>
      <c r="C33" s="8">
        <v>4300</v>
      </c>
      <c r="D33" s="11" t="s">
        <v>24</v>
      </c>
      <c r="E33" s="117">
        <v>40000</v>
      </c>
      <c r="F33" s="120"/>
    </row>
    <row r="34" spans="1:6" ht="18" customHeight="1">
      <c r="A34" s="15"/>
      <c r="B34" s="190">
        <v>71014</v>
      </c>
      <c r="C34" s="17"/>
      <c r="D34" s="10" t="s">
        <v>9</v>
      </c>
      <c r="E34" s="104">
        <f>SUM(E35)</f>
        <v>50000</v>
      </c>
      <c r="F34" s="120"/>
    </row>
    <row r="35" spans="1:6" ht="18" customHeight="1">
      <c r="A35" s="15"/>
      <c r="B35" s="166"/>
      <c r="C35" s="8">
        <v>4300</v>
      </c>
      <c r="D35" s="11" t="s">
        <v>36</v>
      </c>
      <c r="E35" s="117">
        <v>50000</v>
      </c>
      <c r="F35" s="120"/>
    </row>
    <row r="36" spans="1:6" ht="19.5" customHeight="1">
      <c r="A36" s="15"/>
      <c r="B36" s="57">
        <v>71015</v>
      </c>
      <c r="C36" s="8"/>
      <c r="D36" s="10" t="s">
        <v>10</v>
      </c>
      <c r="E36" s="104">
        <f>SUM(E37:E45)</f>
        <v>88000</v>
      </c>
      <c r="F36" s="120"/>
    </row>
    <row r="37" spans="1:6" ht="15" customHeight="1">
      <c r="A37" s="15"/>
      <c r="B37" s="60"/>
      <c r="C37" s="8">
        <v>4010</v>
      </c>
      <c r="D37" s="11" t="s">
        <v>25</v>
      </c>
      <c r="E37" s="117">
        <v>39800</v>
      </c>
      <c r="F37" s="120"/>
    </row>
    <row r="38" spans="1:6" ht="21.75" customHeight="1">
      <c r="A38" s="15"/>
      <c r="B38" s="60"/>
      <c r="C38" s="8">
        <v>4020</v>
      </c>
      <c r="D38" s="11" t="s">
        <v>166</v>
      </c>
      <c r="E38" s="117">
        <v>24000</v>
      </c>
      <c r="F38" s="120"/>
    </row>
    <row r="39" spans="1:6" ht="15" customHeight="1">
      <c r="A39" s="15"/>
      <c r="B39" s="60"/>
      <c r="C39" s="8">
        <v>4040</v>
      </c>
      <c r="D39" s="11" t="s">
        <v>37</v>
      </c>
      <c r="E39" s="117">
        <v>5427</v>
      </c>
      <c r="F39" s="120"/>
    </row>
    <row r="40" spans="1:6" ht="15" customHeight="1">
      <c r="A40" s="15"/>
      <c r="B40" s="60"/>
      <c r="C40" s="8">
        <v>4110</v>
      </c>
      <c r="D40" s="11" t="s">
        <v>27</v>
      </c>
      <c r="E40" s="117">
        <v>12592</v>
      </c>
      <c r="F40" s="120"/>
    </row>
    <row r="41" spans="1:6" ht="15" customHeight="1">
      <c r="A41" s="15"/>
      <c r="B41" s="60"/>
      <c r="C41" s="8">
        <v>4120</v>
      </c>
      <c r="D41" s="11" t="s">
        <v>28</v>
      </c>
      <c r="E41" s="117">
        <v>1696</v>
      </c>
      <c r="F41" s="120"/>
    </row>
    <row r="42" spans="1:6" ht="15" customHeight="1">
      <c r="A42" s="15"/>
      <c r="B42" s="60"/>
      <c r="C42" s="8">
        <v>4210</v>
      </c>
      <c r="D42" s="11" t="s">
        <v>29</v>
      </c>
      <c r="E42" s="117">
        <v>1000</v>
      </c>
      <c r="F42" s="120"/>
    </row>
    <row r="43" spans="1:6" ht="15" customHeight="1">
      <c r="A43" s="15"/>
      <c r="B43" s="60"/>
      <c r="C43" s="19">
        <v>4300</v>
      </c>
      <c r="D43" s="31" t="s">
        <v>24</v>
      </c>
      <c r="E43" s="127">
        <v>1440</v>
      </c>
      <c r="F43" s="128"/>
    </row>
    <row r="44" spans="1:6" ht="15" customHeight="1">
      <c r="A44" s="15"/>
      <c r="B44" s="60"/>
      <c r="C44" s="8">
        <v>4410</v>
      </c>
      <c r="D44" s="11" t="s">
        <v>31</v>
      </c>
      <c r="E44" s="117">
        <v>320</v>
      </c>
      <c r="F44" s="120"/>
    </row>
    <row r="45" spans="1:6" ht="15" customHeight="1">
      <c r="A45" s="16"/>
      <c r="B45" s="58"/>
      <c r="C45" s="8">
        <v>4440</v>
      </c>
      <c r="D45" s="11" t="s">
        <v>33</v>
      </c>
      <c r="E45" s="117">
        <v>1725</v>
      </c>
      <c r="F45" s="120"/>
    </row>
    <row r="46" spans="1:6" ht="15" customHeight="1">
      <c r="A46" s="14">
        <v>750</v>
      </c>
      <c r="B46" s="67"/>
      <c r="C46" s="8"/>
      <c r="D46" s="12" t="s">
        <v>11</v>
      </c>
      <c r="E46" s="103">
        <f>SUM(E47+E52+E59+E78+E85)</f>
        <v>4050472</v>
      </c>
      <c r="F46" s="120"/>
    </row>
    <row r="47" spans="1:6" ht="19.5" customHeight="1">
      <c r="A47" s="15"/>
      <c r="B47" s="69">
        <v>75011</v>
      </c>
      <c r="C47" s="8"/>
      <c r="D47" s="10" t="s">
        <v>12</v>
      </c>
      <c r="E47" s="104">
        <f>SUM(E48:E51)</f>
        <v>144926</v>
      </c>
      <c r="F47" s="120"/>
    </row>
    <row r="48" spans="1:6" ht="15" customHeight="1">
      <c r="A48" s="15"/>
      <c r="B48" s="70"/>
      <c r="C48" s="8">
        <v>4010</v>
      </c>
      <c r="D48" s="11" t="s">
        <v>39</v>
      </c>
      <c r="E48" s="105">
        <v>112056</v>
      </c>
      <c r="F48" s="120"/>
    </row>
    <row r="49" spans="1:6" ht="15" customHeight="1">
      <c r="A49" s="15"/>
      <c r="B49" s="70"/>
      <c r="C49" s="8">
        <v>4040</v>
      </c>
      <c r="D49" s="11" t="s">
        <v>26</v>
      </c>
      <c r="E49" s="105">
        <v>9038</v>
      </c>
      <c r="F49" s="120"/>
    </row>
    <row r="50" spans="1:6" ht="15" customHeight="1">
      <c r="A50" s="15"/>
      <c r="B50" s="70"/>
      <c r="C50" s="8">
        <v>4110</v>
      </c>
      <c r="D50" s="11" t="s">
        <v>27</v>
      </c>
      <c r="E50" s="105">
        <v>20865</v>
      </c>
      <c r="F50" s="120"/>
    </row>
    <row r="51" spans="1:6" ht="15" customHeight="1">
      <c r="A51" s="15"/>
      <c r="B51" s="71"/>
      <c r="C51" s="8">
        <v>4120</v>
      </c>
      <c r="D51" s="11" t="s">
        <v>28</v>
      </c>
      <c r="E51" s="105">
        <v>2967</v>
      </c>
      <c r="F51" s="120"/>
    </row>
    <row r="52" spans="1:6" ht="17.25" customHeight="1">
      <c r="A52" s="15"/>
      <c r="B52" s="69">
        <v>75019</v>
      </c>
      <c r="C52" s="8"/>
      <c r="D52" s="10" t="s">
        <v>55</v>
      </c>
      <c r="E52" s="104">
        <f>SUM(E53:E58)</f>
        <v>165454</v>
      </c>
      <c r="F52" s="120"/>
    </row>
    <row r="53" spans="1:6" ht="15" customHeight="1">
      <c r="A53" s="15"/>
      <c r="B53" s="70"/>
      <c r="C53" s="8">
        <v>3030</v>
      </c>
      <c r="D53" s="11" t="s">
        <v>51</v>
      </c>
      <c r="E53" s="105">
        <v>137712</v>
      </c>
      <c r="F53" s="120"/>
    </row>
    <row r="54" spans="1:6" ht="15" customHeight="1">
      <c r="A54" s="15"/>
      <c r="B54" s="70"/>
      <c r="C54" s="8">
        <v>4210</v>
      </c>
      <c r="D54" s="11" t="s">
        <v>29</v>
      </c>
      <c r="E54" s="105">
        <v>16842</v>
      </c>
      <c r="F54" s="120"/>
    </row>
    <row r="55" spans="1:6" ht="15" customHeight="1">
      <c r="A55" s="15"/>
      <c r="B55" s="70"/>
      <c r="C55" s="8">
        <v>4270</v>
      </c>
      <c r="D55" s="11" t="s">
        <v>38</v>
      </c>
      <c r="E55" s="105">
        <v>1300</v>
      </c>
      <c r="F55" s="120"/>
    </row>
    <row r="56" spans="1:6" ht="15" customHeight="1">
      <c r="A56" s="15"/>
      <c r="B56" s="70"/>
      <c r="C56" s="8">
        <v>4300</v>
      </c>
      <c r="D56" s="11" t="s">
        <v>24</v>
      </c>
      <c r="E56" s="105">
        <v>4600</v>
      </c>
      <c r="F56" s="120"/>
    </row>
    <row r="57" spans="1:6" ht="15" customHeight="1">
      <c r="A57" s="15"/>
      <c r="B57" s="70"/>
      <c r="C57" s="8">
        <v>4410</v>
      </c>
      <c r="D57" s="11" t="s">
        <v>31</v>
      </c>
      <c r="E57" s="105">
        <v>2000</v>
      </c>
      <c r="F57" s="120"/>
    </row>
    <row r="58" spans="1:6" ht="15" customHeight="1">
      <c r="A58" s="15"/>
      <c r="B58" s="70"/>
      <c r="C58" s="8">
        <v>4420</v>
      </c>
      <c r="D58" s="11" t="s">
        <v>56</v>
      </c>
      <c r="E58" s="105">
        <v>3000</v>
      </c>
      <c r="F58" s="120"/>
    </row>
    <row r="59" spans="1:6" ht="18" customHeight="1">
      <c r="A59" s="15"/>
      <c r="B59" s="189">
        <v>75020</v>
      </c>
      <c r="C59" s="8"/>
      <c r="D59" s="10" t="s">
        <v>23</v>
      </c>
      <c r="E59" s="104">
        <f>SUM(E60:E77)</f>
        <v>3628092</v>
      </c>
      <c r="F59" s="120"/>
    </row>
    <row r="60" spans="1:6" ht="13.5" customHeight="1">
      <c r="A60" s="15"/>
      <c r="B60" s="190"/>
      <c r="C60" s="8">
        <v>3020</v>
      </c>
      <c r="D60" s="11" t="s">
        <v>41</v>
      </c>
      <c r="E60" s="105">
        <v>4000</v>
      </c>
      <c r="F60" s="120"/>
    </row>
    <row r="61" spans="1:6" ht="15" customHeight="1">
      <c r="A61" s="15"/>
      <c r="B61" s="190"/>
      <c r="C61" s="8">
        <v>4010</v>
      </c>
      <c r="D61" s="11" t="s">
        <v>25</v>
      </c>
      <c r="E61" s="105">
        <v>1878438</v>
      </c>
      <c r="F61" s="120"/>
    </row>
    <row r="62" spans="1:6" ht="15" customHeight="1">
      <c r="A62" s="15"/>
      <c r="B62" s="190"/>
      <c r="C62" s="8">
        <v>4040</v>
      </c>
      <c r="D62" s="11" t="s">
        <v>37</v>
      </c>
      <c r="E62" s="105">
        <v>133601</v>
      </c>
      <c r="F62" s="120"/>
    </row>
    <row r="63" spans="1:6" ht="15" customHeight="1">
      <c r="A63" s="15"/>
      <c r="B63" s="190"/>
      <c r="C63" s="8">
        <v>4110</v>
      </c>
      <c r="D63" s="11" t="s">
        <v>27</v>
      </c>
      <c r="E63" s="105">
        <v>343610</v>
      </c>
      <c r="F63" s="120"/>
    </row>
    <row r="64" spans="1:6" ht="15" customHeight="1">
      <c r="A64" s="15"/>
      <c r="B64" s="190"/>
      <c r="C64" s="8">
        <v>4120</v>
      </c>
      <c r="D64" s="11" t="s">
        <v>28</v>
      </c>
      <c r="E64" s="105">
        <v>48860</v>
      </c>
      <c r="F64" s="120"/>
    </row>
    <row r="65" spans="1:6" ht="15" customHeight="1">
      <c r="A65" s="15"/>
      <c r="B65" s="190"/>
      <c r="C65" s="8">
        <v>4210</v>
      </c>
      <c r="D65" s="13" t="s">
        <v>115</v>
      </c>
      <c r="E65" s="105">
        <v>449741</v>
      </c>
      <c r="F65" s="120"/>
    </row>
    <row r="66" spans="1:6" ht="15" customHeight="1">
      <c r="A66" s="15"/>
      <c r="B66" s="190"/>
      <c r="C66" s="8">
        <v>4260</v>
      </c>
      <c r="D66" s="13" t="s">
        <v>97</v>
      </c>
      <c r="E66" s="105">
        <v>28580</v>
      </c>
      <c r="F66" s="120"/>
    </row>
    <row r="67" spans="1:6" ht="15" customHeight="1">
      <c r="A67" s="15"/>
      <c r="B67" s="190"/>
      <c r="C67" s="8">
        <v>4270</v>
      </c>
      <c r="D67" s="11" t="s">
        <v>38</v>
      </c>
      <c r="E67" s="105">
        <v>14312</v>
      </c>
      <c r="F67" s="120"/>
    </row>
    <row r="68" spans="1:6" ht="15" customHeight="1">
      <c r="A68" s="15"/>
      <c r="B68" s="190"/>
      <c r="C68" s="8">
        <v>4280</v>
      </c>
      <c r="D68" s="11" t="s">
        <v>58</v>
      </c>
      <c r="E68" s="105">
        <v>6000</v>
      </c>
      <c r="F68" s="120"/>
    </row>
    <row r="69" spans="1:6" ht="16.5" customHeight="1">
      <c r="A69" s="15"/>
      <c r="B69" s="190"/>
      <c r="C69" s="8">
        <v>4300</v>
      </c>
      <c r="D69" s="13" t="s">
        <v>104</v>
      </c>
      <c r="E69" s="105">
        <v>510429</v>
      </c>
      <c r="F69" s="120"/>
    </row>
    <row r="70" spans="1:6" ht="15" customHeight="1">
      <c r="A70" s="15"/>
      <c r="B70" s="190"/>
      <c r="C70" s="8">
        <v>4410</v>
      </c>
      <c r="D70" s="11" t="s">
        <v>31</v>
      </c>
      <c r="E70" s="105">
        <v>6000</v>
      </c>
      <c r="F70" s="120"/>
    </row>
    <row r="71" spans="1:6" ht="15" customHeight="1">
      <c r="A71" s="15"/>
      <c r="B71" s="190"/>
      <c r="C71" s="8">
        <v>4420</v>
      </c>
      <c r="D71" s="11" t="s">
        <v>56</v>
      </c>
      <c r="E71" s="105">
        <v>2000</v>
      </c>
      <c r="F71" s="120"/>
    </row>
    <row r="72" spans="1:6" ht="15" customHeight="1">
      <c r="A72" s="15"/>
      <c r="B72" s="190"/>
      <c r="C72" s="8">
        <v>4430</v>
      </c>
      <c r="D72" s="11" t="s">
        <v>32</v>
      </c>
      <c r="E72" s="105">
        <v>60527</v>
      </c>
      <c r="F72" s="120"/>
    </row>
    <row r="73" spans="1:6" ht="15" customHeight="1">
      <c r="A73" s="15"/>
      <c r="B73" s="190"/>
      <c r="C73" s="8">
        <v>4440</v>
      </c>
      <c r="D73" s="11" t="s">
        <v>33</v>
      </c>
      <c r="E73" s="105">
        <v>48990</v>
      </c>
      <c r="F73" s="120"/>
    </row>
    <row r="74" spans="1:6" ht="15" customHeight="1">
      <c r="A74" s="15"/>
      <c r="B74" s="190"/>
      <c r="C74" s="8">
        <v>4530</v>
      </c>
      <c r="D74" s="11" t="s">
        <v>59</v>
      </c>
      <c r="E74" s="105">
        <v>2000</v>
      </c>
      <c r="F74" s="120"/>
    </row>
    <row r="75" spans="1:6" ht="16.5" customHeight="1">
      <c r="A75" s="15"/>
      <c r="B75" s="60"/>
      <c r="C75" s="8">
        <v>4610</v>
      </c>
      <c r="D75" s="11" t="s">
        <v>167</v>
      </c>
      <c r="E75" s="105">
        <v>500</v>
      </c>
      <c r="F75" s="120"/>
    </row>
    <row r="76" spans="1:6" ht="15.75" customHeight="1">
      <c r="A76" s="15"/>
      <c r="B76" s="60"/>
      <c r="C76" s="8">
        <v>6050</v>
      </c>
      <c r="D76" s="11" t="s">
        <v>48</v>
      </c>
      <c r="E76" s="105">
        <v>57054</v>
      </c>
      <c r="F76" s="120"/>
    </row>
    <row r="77" spans="1:6" ht="15" customHeight="1">
      <c r="A77" s="15"/>
      <c r="B77" s="60"/>
      <c r="C77" s="8">
        <v>6060</v>
      </c>
      <c r="D77" s="11" t="s">
        <v>112</v>
      </c>
      <c r="E77" s="105">
        <v>33450</v>
      </c>
      <c r="F77" s="120"/>
    </row>
    <row r="78" spans="1:6" ht="15" customHeight="1">
      <c r="A78" s="15"/>
      <c r="B78" s="69">
        <v>75045</v>
      </c>
      <c r="C78" s="8"/>
      <c r="D78" s="10" t="s">
        <v>13</v>
      </c>
      <c r="E78" s="104">
        <f>SUM(E79:E84)</f>
        <v>32000</v>
      </c>
      <c r="F78" s="120"/>
    </row>
    <row r="79" spans="1:6" ht="15" customHeight="1">
      <c r="A79" s="15"/>
      <c r="B79" s="70"/>
      <c r="C79" s="8">
        <v>3030</v>
      </c>
      <c r="D79" s="11" t="s">
        <v>40</v>
      </c>
      <c r="E79" s="105">
        <v>5144</v>
      </c>
      <c r="F79" s="120"/>
    </row>
    <row r="80" spans="1:6" ht="15" customHeight="1">
      <c r="A80" s="15"/>
      <c r="B80" s="70"/>
      <c r="C80" s="17">
        <v>4110</v>
      </c>
      <c r="D80" s="18" t="s">
        <v>96</v>
      </c>
      <c r="E80" s="105">
        <v>1300</v>
      </c>
      <c r="F80" s="120"/>
    </row>
    <row r="81" spans="1:6" ht="15" customHeight="1">
      <c r="A81" s="15"/>
      <c r="B81" s="70"/>
      <c r="C81" s="8">
        <v>4120</v>
      </c>
      <c r="D81" s="11" t="s">
        <v>95</v>
      </c>
      <c r="E81" s="105">
        <v>200</v>
      </c>
      <c r="F81" s="120"/>
    </row>
    <row r="82" spans="1:6" ht="15" customHeight="1">
      <c r="A82" s="15"/>
      <c r="B82" s="70"/>
      <c r="C82" s="8">
        <v>4210</v>
      </c>
      <c r="D82" s="11" t="s">
        <v>29</v>
      </c>
      <c r="E82" s="105">
        <v>2370</v>
      </c>
      <c r="F82" s="120"/>
    </row>
    <row r="83" spans="1:6" ht="15" customHeight="1">
      <c r="A83" s="15"/>
      <c r="B83" s="70"/>
      <c r="C83" s="8">
        <v>4300</v>
      </c>
      <c r="D83" s="11" t="s">
        <v>24</v>
      </c>
      <c r="E83" s="105">
        <v>22870</v>
      </c>
      <c r="F83" s="120"/>
    </row>
    <row r="84" spans="1:6" ht="15" customHeight="1">
      <c r="A84" s="15"/>
      <c r="B84" s="71"/>
      <c r="C84" s="17">
        <v>4410</v>
      </c>
      <c r="D84" s="18" t="s">
        <v>31</v>
      </c>
      <c r="E84" s="105">
        <v>116</v>
      </c>
      <c r="F84" s="120"/>
    </row>
    <row r="85" spans="1:6" ht="15" customHeight="1">
      <c r="A85" s="15"/>
      <c r="B85" s="69">
        <v>75095</v>
      </c>
      <c r="C85" s="8"/>
      <c r="D85" s="10" t="s">
        <v>114</v>
      </c>
      <c r="E85" s="104">
        <f>SUM(E86:E88)</f>
        <v>80000</v>
      </c>
      <c r="F85" s="120"/>
    </row>
    <row r="86" spans="1:6" ht="25.5" customHeight="1">
      <c r="A86" s="15"/>
      <c r="B86" s="70"/>
      <c r="C86" s="8">
        <v>3020</v>
      </c>
      <c r="D86" s="11" t="s">
        <v>159</v>
      </c>
      <c r="E86" s="117">
        <v>6000</v>
      </c>
      <c r="F86" s="120"/>
    </row>
    <row r="87" spans="1:6" ht="15" customHeight="1">
      <c r="A87" s="15"/>
      <c r="B87" s="70"/>
      <c r="C87" s="8">
        <v>4210</v>
      </c>
      <c r="D87" s="11" t="s">
        <v>29</v>
      </c>
      <c r="E87" s="117">
        <v>4000</v>
      </c>
      <c r="F87" s="120"/>
    </row>
    <row r="88" spans="1:6" ht="15" customHeight="1">
      <c r="A88" s="16"/>
      <c r="B88" s="71"/>
      <c r="C88" s="8">
        <v>4300</v>
      </c>
      <c r="D88" s="11" t="s">
        <v>24</v>
      </c>
      <c r="E88" s="117">
        <v>70000</v>
      </c>
      <c r="F88" s="120"/>
    </row>
    <row r="89" spans="1:6" ht="27" customHeight="1">
      <c r="A89" s="14">
        <v>754</v>
      </c>
      <c r="B89" s="67"/>
      <c r="C89" s="8"/>
      <c r="D89" s="12" t="s">
        <v>14</v>
      </c>
      <c r="E89" s="103">
        <f>SUM(E90+E109)</f>
        <v>2094310</v>
      </c>
      <c r="F89" s="120"/>
    </row>
    <row r="90" spans="1:6" ht="14.25" customHeight="1">
      <c r="A90" s="15"/>
      <c r="B90" s="69">
        <v>75411</v>
      </c>
      <c r="C90" s="8"/>
      <c r="D90" s="10" t="s">
        <v>15</v>
      </c>
      <c r="E90" s="104">
        <f>SUM(E91:E108)</f>
        <v>2093810</v>
      </c>
      <c r="F90" s="120"/>
    </row>
    <row r="91" spans="1:6" ht="14.25" customHeight="1">
      <c r="A91" s="16"/>
      <c r="B91" s="71"/>
      <c r="C91" s="8">
        <v>3020</v>
      </c>
      <c r="D91" s="11" t="s">
        <v>135</v>
      </c>
      <c r="E91" s="105">
        <v>195800</v>
      </c>
      <c r="F91" s="120"/>
    </row>
    <row r="92" spans="1:6" ht="15" customHeight="1">
      <c r="A92" s="14"/>
      <c r="B92" s="69"/>
      <c r="C92" s="8">
        <v>4010</v>
      </c>
      <c r="D92" s="11" t="s">
        <v>25</v>
      </c>
      <c r="E92" s="105">
        <v>17623</v>
      </c>
      <c r="F92" s="120"/>
    </row>
    <row r="93" spans="1:6" ht="15" customHeight="1">
      <c r="A93" s="15"/>
      <c r="B93" s="70"/>
      <c r="C93" s="8">
        <v>4040</v>
      </c>
      <c r="D93" s="11" t="s">
        <v>37</v>
      </c>
      <c r="E93" s="105">
        <v>1400</v>
      </c>
      <c r="F93" s="120"/>
    </row>
    <row r="94" spans="1:6" ht="15" customHeight="1">
      <c r="A94" s="15"/>
      <c r="B94" s="70"/>
      <c r="C94" s="8">
        <v>4050</v>
      </c>
      <c r="D94" s="11" t="s">
        <v>42</v>
      </c>
      <c r="E94" s="105">
        <v>1332232</v>
      </c>
      <c r="F94" s="120"/>
    </row>
    <row r="95" spans="1:6" ht="15" customHeight="1">
      <c r="A95" s="15"/>
      <c r="B95" s="70"/>
      <c r="C95" s="8">
        <v>4060</v>
      </c>
      <c r="D95" s="11" t="s">
        <v>43</v>
      </c>
      <c r="E95" s="105">
        <v>40844</v>
      </c>
      <c r="F95" s="120"/>
    </row>
    <row r="96" spans="1:6" ht="15" customHeight="1">
      <c r="A96" s="15"/>
      <c r="B96" s="70"/>
      <c r="C96" s="8">
        <v>4070</v>
      </c>
      <c r="D96" s="11" t="s">
        <v>44</v>
      </c>
      <c r="E96" s="105">
        <v>112118</v>
      </c>
      <c r="F96" s="120"/>
    </row>
    <row r="97" spans="1:6" ht="13.5" customHeight="1">
      <c r="A97" s="15"/>
      <c r="B97" s="70"/>
      <c r="C97" s="8">
        <v>4080</v>
      </c>
      <c r="D97" s="11" t="s">
        <v>47</v>
      </c>
      <c r="E97" s="105">
        <v>38500</v>
      </c>
      <c r="F97" s="120"/>
    </row>
    <row r="98" spans="1:6" ht="15" customHeight="1">
      <c r="A98" s="15"/>
      <c r="B98" s="70"/>
      <c r="C98" s="8">
        <v>4110</v>
      </c>
      <c r="D98" s="11" t="s">
        <v>27</v>
      </c>
      <c r="E98" s="105">
        <v>3582</v>
      </c>
      <c r="F98" s="120"/>
    </row>
    <row r="99" spans="1:6" ht="15" customHeight="1">
      <c r="A99" s="15"/>
      <c r="B99" s="70"/>
      <c r="C99" s="8">
        <v>4120</v>
      </c>
      <c r="D99" s="11" t="s">
        <v>28</v>
      </c>
      <c r="E99" s="105">
        <v>466</v>
      </c>
      <c r="F99" s="120"/>
    </row>
    <row r="100" spans="1:6" ht="15" customHeight="1">
      <c r="A100" s="15"/>
      <c r="B100" s="70"/>
      <c r="C100" s="8">
        <v>4210</v>
      </c>
      <c r="D100" s="11" t="s">
        <v>29</v>
      </c>
      <c r="E100" s="105">
        <v>159745</v>
      </c>
      <c r="F100" s="120"/>
    </row>
    <row r="101" spans="1:6" ht="15" customHeight="1">
      <c r="A101" s="15"/>
      <c r="B101" s="70"/>
      <c r="C101" s="8">
        <v>4220</v>
      </c>
      <c r="D101" s="11" t="s">
        <v>45</v>
      </c>
      <c r="E101" s="105">
        <v>1700</v>
      </c>
      <c r="F101" s="120"/>
    </row>
    <row r="102" spans="1:6" ht="15" customHeight="1">
      <c r="A102" s="15"/>
      <c r="B102" s="70"/>
      <c r="C102" s="8">
        <v>4260</v>
      </c>
      <c r="D102" s="11" t="s">
        <v>30</v>
      </c>
      <c r="E102" s="105">
        <v>20000</v>
      </c>
      <c r="F102" s="120"/>
    </row>
    <row r="103" spans="1:6" ht="15" customHeight="1">
      <c r="A103" s="15"/>
      <c r="B103" s="70"/>
      <c r="C103" s="8">
        <v>4270</v>
      </c>
      <c r="D103" s="11" t="s">
        <v>38</v>
      </c>
      <c r="E103" s="105">
        <v>75000</v>
      </c>
      <c r="F103" s="120"/>
    </row>
    <row r="104" spans="1:6" ht="15" customHeight="1">
      <c r="A104" s="15"/>
      <c r="B104" s="70"/>
      <c r="C104" s="8">
        <v>4280</v>
      </c>
      <c r="D104" s="11" t="s">
        <v>58</v>
      </c>
      <c r="E104" s="105">
        <v>8500</v>
      </c>
      <c r="F104" s="120"/>
    </row>
    <row r="105" spans="1:6" ht="15" customHeight="1">
      <c r="A105" s="15"/>
      <c r="B105" s="70"/>
      <c r="C105" s="8">
        <v>4300</v>
      </c>
      <c r="D105" s="11" t="s">
        <v>24</v>
      </c>
      <c r="E105" s="105">
        <v>69000</v>
      </c>
      <c r="F105" s="120"/>
    </row>
    <row r="106" spans="1:6" ht="15" customHeight="1">
      <c r="A106" s="15"/>
      <c r="B106" s="70"/>
      <c r="C106" s="8">
        <v>4410</v>
      </c>
      <c r="D106" s="11" t="s">
        <v>31</v>
      </c>
      <c r="E106" s="105">
        <v>7500</v>
      </c>
      <c r="F106" s="120"/>
    </row>
    <row r="107" spans="1:6" ht="15" customHeight="1">
      <c r="A107" s="15"/>
      <c r="B107" s="70"/>
      <c r="C107" s="8">
        <v>4430</v>
      </c>
      <c r="D107" s="11" t="s">
        <v>91</v>
      </c>
      <c r="E107" s="105">
        <v>6000</v>
      </c>
      <c r="F107" s="120"/>
    </row>
    <row r="108" spans="1:6" ht="15" customHeight="1">
      <c r="A108" s="15"/>
      <c r="B108" s="70"/>
      <c r="C108" s="17">
        <v>4480</v>
      </c>
      <c r="D108" s="18" t="s">
        <v>34</v>
      </c>
      <c r="E108" s="105">
        <v>3800</v>
      </c>
      <c r="F108" s="120"/>
    </row>
    <row r="109" spans="1:6" ht="15" customHeight="1">
      <c r="A109" s="15"/>
      <c r="B109" s="69">
        <v>75414</v>
      </c>
      <c r="C109" s="8"/>
      <c r="D109" s="10" t="s">
        <v>102</v>
      </c>
      <c r="E109" s="104">
        <f>SUM(E110:E111)</f>
        <v>500</v>
      </c>
      <c r="F109" s="120"/>
    </row>
    <row r="110" spans="1:6" ht="15" customHeight="1">
      <c r="A110" s="15"/>
      <c r="B110" s="70"/>
      <c r="C110" s="8">
        <v>4210</v>
      </c>
      <c r="D110" s="11" t="s">
        <v>29</v>
      </c>
      <c r="E110" s="105">
        <v>250</v>
      </c>
      <c r="F110" s="120"/>
    </row>
    <row r="111" spans="1:6" ht="15" customHeight="1">
      <c r="A111" s="16"/>
      <c r="B111" s="71"/>
      <c r="C111" s="8">
        <v>4300</v>
      </c>
      <c r="D111" s="11" t="s">
        <v>24</v>
      </c>
      <c r="E111" s="105">
        <v>250</v>
      </c>
      <c r="F111" s="120"/>
    </row>
    <row r="112" spans="1:6" ht="15" customHeight="1">
      <c r="A112" s="61">
        <v>757</v>
      </c>
      <c r="B112" s="67"/>
      <c r="C112" s="8"/>
      <c r="D112" s="12" t="s">
        <v>99</v>
      </c>
      <c r="E112" s="103">
        <f>SUM(E113+E115)</f>
        <v>259392</v>
      </c>
      <c r="F112" s="120"/>
    </row>
    <row r="113" spans="1:6" ht="24.75" customHeight="1">
      <c r="A113" s="63"/>
      <c r="B113" s="183">
        <v>75702</v>
      </c>
      <c r="C113" s="8"/>
      <c r="D113" s="10" t="s">
        <v>100</v>
      </c>
      <c r="E113" s="104">
        <f>SUM(E114)</f>
        <v>213196</v>
      </c>
      <c r="F113" s="120"/>
    </row>
    <row r="114" spans="1:6" ht="26.25" customHeight="1">
      <c r="A114" s="63"/>
      <c r="B114" s="183"/>
      <c r="C114" s="8">
        <v>8070</v>
      </c>
      <c r="D114" s="11" t="s">
        <v>150</v>
      </c>
      <c r="E114" s="117">
        <v>213196</v>
      </c>
      <c r="F114" s="120"/>
    </row>
    <row r="115" spans="1:6" ht="24.75" customHeight="1">
      <c r="A115" s="63"/>
      <c r="B115" s="183">
        <v>75704</v>
      </c>
      <c r="C115" s="8"/>
      <c r="D115" s="10" t="s">
        <v>110</v>
      </c>
      <c r="E115" s="104">
        <f>SUM(E116)</f>
        <v>46196</v>
      </c>
      <c r="F115" s="120"/>
    </row>
    <row r="116" spans="1:6" ht="13.5" customHeight="1">
      <c r="A116" s="64"/>
      <c r="B116" s="183"/>
      <c r="C116" s="8">
        <v>8020</v>
      </c>
      <c r="D116" s="11" t="s">
        <v>149</v>
      </c>
      <c r="E116" s="117">
        <v>46196</v>
      </c>
      <c r="F116" s="120"/>
    </row>
    <row r="117" spans="1:6" ht="13.5" customHeight="1">
      <c r="A117" s="61">
        <v>758</v>
      </c>
      <c r="B117" s="68"/>
      <c r="C117" s="8"/>
      <c r="D117" s="12" t="s">
        <v>61</v>
      </c>
      <c r="E117" s="103">
        <f>SUM(E118)</f>
        <v>430000</v>
      </c>
      <c r="F117" s="120"/>
    </row>
    <row r="118" spans="1:6" ht="15" customHeight="1">
      <c r="A118" s="63"/>
      <c r="B118" s="69">
        <v>75818</v>
      </c>
      <c r="C118" s="8"/>
      <c r="D118" s="10" t="s">
        <v>119</v>
      </c>
      <c r="E118" s="104">
        <f>SUM(E119)</f>
        <v>430000</v>
      </c>
      <c r="F118" s="120"/>
    </row>
    <row r="119" spans="1:6" ht="14.25" customHeight="1">
      <c r="A119" s="63"/>
      <c r="B119" s="70"/>
      <c r="C119" s="19">
        <v>4810</v>
      </c>
      <c r="D119" s="11" t="s">
        <v>120</v>
      </c>
      <c r="E119" s="117">
        <v>430000</v>
      </c>
      <c r="F119" s="120"/>
    </row>
    <row r="120" spans="1:6" ht="36.75" customHeight="1">
      <c r="A120" s="63"/>
      <c r="B120" s="70"/>
      <c r="C120" s="21"/>
      <c r="D120" s="11" t="s">
        <v>221</v>
      </c>
      <c r="E120" s="117"/>
      <c r="F120" s="120"/>
    </row>
    <row r="121" spans="1:6" ht="13.5" customHeight="1">
      <c r="A121" s="61">
        <v>801</v>
      </c>
      <c r="B121" s="67"/>
      <c r="C121" s="8"/>
      <c r="D121" s="12" t="s">
        <v>62</v>
      </c>
      <c r="E121" s="103">
        <f>SUM(E122+E137+E152+E172+E186+E202+E217+E233+E235+E237)</f>
        <v>11767984</v>
      </c>
      <c r="F121" s="120"/>
    </row>
    <row r="122" spans="1:6" ht="15.75" customHeight="1">
      <c r="A122" s="15"/>
      <c r="B122" s="57">
        <v>80102</v>
      </c>
      <c r="C122" s="8"/>
      <c r="D122" s="10" t="s">
        <v>63</v>
      </c>
      <c r="E122" s="124">
        <f>SUM(E123:E136)</f>
        <v>1057107</v>
      </c>
      <c r="F122" s="120"/>
    </row>
    <row r="123" spans="1:6" ht="14.25" customHeight="1">
      <c r="A123" s="15"/>
      <c r="B123" s="60"/>
      <c r="C123" s="8">
        <v>3020</v>
      </c>
      <c r="D123" s="11" t="s">
        <v>113</v>
      </c>
      <c r="E123" s="117">
        <v>56250</v>
      </c>
      <c r="F123" s="120"/>
    </row>
    <row r="124" spans="1:6" ht="15" customHeight="1">
      <c r="A124" s="15"/>
      <c r="B124" s="60"/>
      <c r="C124" s="8">
        <v>4010</v>
      </c>
      <c r="D124" s="11" t="s">
        <v>25</v>
      </c>
      <c r="E124" s="117">
        <v>687777</v>
      </c>
      <c r="F124" s="120"/>
    </row>
    <row r="125" spans="1:6" ht="15" customHeight="1">
      <c r="A125" s="15"/>
      <c r="B125" s="60"/>
      <c r="C125" s="8">
        <v>4040</v>
      </c>
      <c r="D125" s="11" t="s">
        <v>37</v>
      </c>
      <c r="E125" s="117">
        <v>69050</v>
      </c>
      <c r="F125" s="120"/>
    </row>
    <row r="126" spans="1:6" ht="15" customHeight="1">
      <c r="A126" s="15"/>
      <c r="B126" s="60"/>
      <c r="C126" s="8">
        <v>4110</v>
      </c>
      <c r="D126" s="11" t="s">
        <v>27</v>
      </c>
      <c r="E126" s="117">
        <v>136153</v>
      </c>
      <c r="F126" s="120"/>
    </row>
    <row r="127" spans="1:6" ht="15" customHeight="1">
      <c r="A127" s="15"/>
      <c r="B127" s="60"/>
      <c r="C127" s="8">
        <v>4120</v>
      </c>
      <c r="D127" s="11" t="s">
        <v>28</v>
      </c>
      <c r="E127" s="117">
        <v>18542</v>
      </c>
      <c r="F127" s="120"/>
    </row>
    <row r="128" spans="1:6" ht="15" customHeight="1">
      <c r="A128" s="15"/>
      <c r="B128" s="60"/>
      <c r="C128" s="8">
        <v>4210</v>
      </c>
      <c r="D128" s="11" t="s">
        <v>29</v>
      </c>
      <c r="E128" s="117">
        <v>18250</v>
      </c>
      <c r="F128" s="120"/>
    </row>
    <row r="129" spans="1:6" ht="15" customHeight="1">
      <c r="A129" s="15"/>
      <c r="B129" s="60"/>
      <c r="C129" s="8">
        <v>4240</v>
      </c>
      <c r="D129" s="11" t="s">
        <v>64</v>
      </c>
      <c r="E129" s="117">
        <v>3250</v>
      </c>
      <c r="F129" s="120"/>
    </row>
    <row r="130" spans="1:6" ht="15" customHeight="1">
      <c r="A130" s="15"/>
      <c r="B130" s="60"/>
      <c r="C130" s="8">
        <v>4260</v>
      </c>
      <c r="D130" s="11" t="s">
        <v>30</v>
      </c>
      <c r="E130" s="117">
        <v>9230</v>
      </c>
      <c r="F130" s="120"/>
    </row>
    <row r="131" spans="1:6" ht="15" customHeight="1">
      <c r="A131" s="15"/>
      <c r="B131" s="60"/>
      <c r="C131" s="8">
        <v>4270</v>
      </c>
      <c r="D131" s="11" t="s">
        <v>38</v>
      </c>
      <c r="E131" s="117">
        <v>450</v>
      </c>
      <c r="F131" s="120"/>
    </row>
    <row r="132" spans="1:6" ht="15" customHeight="1">
      <c r="A132" s="15"/>
      <c r="B132" s="60"/>
      <c r="C132" s="8">
        <v>4280</v>
      </c>
      <c r="D132" s="11" t="s">
        <v>58</v>
      </c>
      <c r="E132" s="117">
        <v>1750</v>
      </c>
      <c r="F132" s="120"/>
    </row>
    <row r="133" spans="1:6" ht="15" customHeight="1">
      <c r="A133" s="15"/>
      <c r="B133" s="60"/>
      <c r="C133" s="8">
        <v>4300</v>
      </c>
      <c r="D133" s="11" t="s">
        <v>24</v>
      </c>
      <c r="E133" s="117">
        <v>10500</v>
      </c>
      <c r="F133" s="120"/>
    </row>
    <row r="134" spans="1:6" ht="15" customHeight="1">
      <c r="A134" s="15"/>
      <c r="B134" s="60"/>
      <c r="C134" s="8">
        <v>4410</v>
      </c>
      <c r="D134" s="11" t="s">
        <v>31</v>
      </c>
      <c r="E134" s="117">
        <v>400</v>
      </c>
      <c r="F134" s="120"/>
    </row>
    <row r="135" spans="1:6" ht="15" customHeight="1">
      <c r="A135" s="15"/>
      <c r="B135" s="60"/>
      <c r="C135" s="8">
        <v>4430</v>
      </c>
      <c r="D135" s="11" t="s">
        <v>32</v>
      </c>
      <c r="E135" s="117">
        <v>800</v>
      </c>
      <c r="F135" s="120"/>
    </row>
    <row r="136" spans="1:6" ht="15" customHeight="1">
      <c r="A136" s="15"/>
      <c r="B136" s="58"/>
      <c r="C136" s="8">
        <v>4440</v>
      </c>
      <c r="D136" s="11" t="s">
        <v>33</v>
      </c>
      <c r="E136" s="117">
        <v>44705</v>
      </c>
      <c r="F136" s="120"/>
    </row>
    <row r="137" spans="1:6" ht="15.75" customHeight="1">
      <c r="A137" s="16"/>
      <c r="B137" s="68">
        <v>80111</v>
      </c>
      <c r="C137" s="8"/>
      <c r="D137" s="10" t="s">
        <v>65</v>
      </c>
      <c r="E137" s="123">
        <f>SUM(E138:E151)</f>
        <v>628816</v>
      </c>
      <c r="F137" s="120"/>
    </row>
    <row r="138" spans="1:6" ht="15" customHeight="1">
      <c r="A138" s="14"/>
      <c r="B138" s="69"/>
      <c r="C138" s="8">
        <v>3020</v>
      </c>
      <c r="D138" s="11" t="s">
        <v>41</v>
      </c>
      <c r="E138" s="117">
        <v>4000</v>
      </c>
      <c r="F138" s="120"/>
    </row>
    <row r="139" spans="1:6" ht="15" customHeight="1">
      <c r="A139" s="15"/>
      <c r="B139" s="70"/>
      <c r="C139" s="8">
        <v>4010</v>
      </c>
      <c r="D139" s="11" t="s">
        <v>25</v>
      </c>
      <c r="E139" s="117">
        <v>430693</v>
      </c>
      <c r="F139" s="120"/>
    </row>
    <row r="140" spans="1:6" ht="15" customHeight="1">
      <c r="A140" s="15"/>
      <c r="B140" s="70"/>
      <c r="C140" s="8">
        <v>4040</v>
      </c>
      <c r="D140" s="11" t="s">
        <v>37</v>
      </c>
      <c r="E140" s="117">
        <v>33440</v>
      </c>
      <c r="F140" s="120"/>
    </row>
    <row r="141" spans="1:6" ht="15" customHeight="1">
      <c r="A141" s="15"/>
      <c r="B141" s="70"/>
      <c r="C141" s="8">
        <v>4110</v>
      </c>
      <c r="D141" s="11" t="s">
        <v>27</v>
      </c>
      <c r="E141" s="117">
        <v>83497</v>
      </c>
      <c r="F141" s="120"/>
    </row>
    <row r="142" spans="1:6" ht="15" customHeight="1">
      <c r="A142" s="15"/>
      <c r="B142" s="70"/>
      <c r="C142" s="8">
        <v>4120</v>
      </c>
      <c r="D142" s="11" t="s">
        <v>28</v>
      </c>
      <c r="E142" s="117">
        <v>11371</v>
      </c>
      <c r="F142" s="120"/>
    </row>
    <row r="143" spans="1:6" ht="15" customHeight="1">
      <c r="A143" s="15"/>
      <c r="B143" s="70"/>
      <c r="C143" s="8">
        <v>4210</v>
      </c>
      <c r="D143" s="11" t="s">
        <v>29</v>
      </c>
      <c r="E143" s="117">
        <v>14250</v>
      </c>
      <c r="F143" s="120"/>
    </row>
    <row r="144" spans="1:6" ht="15" customHeight="1">
      <c r="A144" s="15"/>
      <c r="B144" s="70"/>
      <c r="C144" s="8">
        <v>4240</v>
      </c>
      <c r="D144" s="11" t="s">
        <v>64</v>
      </c>
      <c r="E144" s="117">
        <v>3250</v>
      </c>
      <c r="F144" s="120"/>
    </row>
    <row r="145" spans="1:6" ht="12.75" customHeight="1">
      <c r="A145" s="15"/>
      <c r="B145" s="70"/>
      <c r="C145" s="8">
        <v>4260</v>
      </c>
      <c r="D145" s="11" t="s">
        <v>30</v>
      </c>
      <c r="E145" s="117">
        <v>7420</v>
      </c>
      <c r="F145" s="120"/>
    </row>
    <row r="146" spans="1:6" ht="15" customHeight="1">
      <c r="A146" s="15"/>
      <c r="B146" s="70"/>
      <c r="C146" s="8">
        <v>4270</v>
      </c>
      <c r="D146" s="11" t="s">
        <v>38</v>
      </c>
      <c r="E146" s="117">
        <v>450</v>
      </c>
      <c r="F146" s="120"/>
    </row>
    <row r="147" spans="1:6" ht="15" customHeight="1">
      <c r="A147" s="15"/>
      <c r="B147" s="70"/>
      <c r="C147" s="8">
        <v>4280</v>
      </c>
      <c r="D147" s="11" t="s">
        <v>58</v>
      </c>
      <c r="E147" s="117">
        <v>1750</v>
      </c>
      <c r="F147" s="120"/>
    </row>
    <row r="148" spans="1:6" ht="15" customHeight="1">
      <c r="A148" s="15"/>
      <c r="B148" s="70"/>
      <c r="C148" s="8">
        <v>4300</v>
      </c>
      <c r="D148" s="11" t="s">
        <v>24</v>
      </c>
      <c r="E148" s="117">
        <v>9500</v>
      </c>
      <c r="F148" s="120"/>
    </row>
    <row r="149" spans="1:6" ht="15" customHeight="1">
      <c r="A149" s="15"/>
      <c r="B149" s="70"/>
      <c r="C149" s="8">
        <v>4410</v>
      </c>
      <c r="D149" s="11" t="s">
        <v>31</v>
      </c>
      <c r="E149" s="117">
        <v>400</v>
      </c>
      <c r="F149" s="120"/>
    </row>
    <row r="150" spans="1:6" ht="15" customHeight="1">
      <c r="A150" s="15"/>
      <c r="B150" s="70"/>
      <c r="C150" s="8">
        <v>4430</v>
      </c>
      <c r="D150" s="11" t="s">
        <v>32</v>
      </c>
      <c r="E150" s="117">
        <v>800</v>
      </c>
      <c r="F150" s="120"/>
    </row>
    <row r="151" spans="1:6" ht="15" customHeight="1">
      <c r="A151" s="15"/>
      <c r="B151" s="71"/>
      <c r="C151" s="8">
        <v>4440</v>
      </c>
      <c r="D151" s="11" t="s">
        <v>33</v>
      </c>
      <c r="E151" s="117">
        <v>27995</v>
      </c>
      <c r="F151" s="120"/>
    </row>
    <row r="152" spans="1:6" ht="15" customHeight="1">
      <c r="A152" s="15"/>
      <c r="B152" s="57">
        <v>80120</v>
      </c>
      <c r="C152" s="8"/>
      <c r="D152" s="10" t="s">
        <v>66</v>
      </c>
      <c r="E152" s="104">
        <f>SUM(E153:E171)</f>
        <v>3390444</v>
      </c>
      <c r="F152" s="120"/>
    </row>
    <row r="153" spans="1:6" ht="26.25" customHeight="1">
      <c r="A153" s="15"/>
      <c r="B153" s="60"/>
      <c r="C153" s="19">
        <v>2540</v>
      </c>
      <c r="D153" s="11" t="s">
        <v>67</v>
      </c>
      <c r="E153" s="117">
        <v>265398</v>
      </c>
      <c r="F153" s="120"/>
    </row>
    <row r="154" spans="1:6" ht="12.75" customHeight="1">
      <c r="A154" s="15"/>
      <c r="B154" s="60"/>
      <c r="C154" s="21"/>
      <c r="D154" s="18" t="s">
        <v>233</v>
      </c>
      <c r="E154" s="117"/>
      <c r="F154" s="120"/>
    </row>
    <row r="155" spans="1:6" ht="12.75" customHeight="1">
      <c r="A155" s="15"/>
      <c r="B155" s="60"/>
      <c r="C155" s="21"/>
      <c r="D155" s="18" t="s">
        <v>234</v>
      </c>
      <c r="E155" s="117"/>
      <c r="F155" s="120"/>
    </row>
    <row r="156" spans="1:6" ht="15" customHeight="1">
      <c r="A156" s="15"/>
      <c r="B156" s="60"/>
      <c r="C156" s="8">
        <v>3020</v>
      </c>
      <c r="D156" s="11" t="s">
        <v>50</v>
      </c>
      <c r="E156" s="117">
        <v>5892</v>
      </c>
      <c r="F156" s="120"/>
    </row>
    <row r="157" spans="1:6" ht="12" customHeight="1">
      <c r="A157" s="15"/>
      <c r="B157" s="60"/>
      <c r="C157" s="8">
        <v>4010</v>
      </c>
      <c r="D157" s="11" t="s">
        <v>25</v>
      </c>
      <c r="E157" s="117">
        <v>1326023</v>
      </c>
      <c r="F157" s="120"/>
    </row>
    <row r="158" spans="1:6" ht="15" customHeight="1">
      <c r="A158" s="15"/>
      <c r="B158" s="60"/>
      <c r="C158" s="8">
        <v>4040</v>
      </c>
      <c r="D158" s="11" t="s">
        <v>37</v>
      </c>
      <c r="E158" s="117">
        <v>116360</v>
      </c>
      <c r="F158" s="120"/>
    </row>
    <row r="159" spans="1:6" ht="15" customHeight="1">
      <c r="A159" s="15"/>
      <c r="B159" s="60"/>
      <c r="C159" s="8">
        <v>4110</v>
      </c>
      <c r="D159" s="11" t="s">
        <v>27</v>
      </c>
      <c r="E159" s="117">
        <v>259485</v>
      </c>
      <c r="F159" s="120"/>
    </row>
    <row r="160" spans="1:6" ht="15" customHeight="1">
      <c r="A160" s="15"/>
      <c r="B160" s="60"/>
      <c r="C160" s="8">
        <v>4120</v>
      </c>
      <c r="D160" s="11" t="s">
        <v>28</v>
      </c>
      <c r="E160" s="117">
        <v>35337</v>
      </c>
      <c r="F160" s="120"/>
    </row>
    <row r="161" spans="1:6" ht="12.75" customHeight="1">
      <c r="A161" s="15"/>
      <c r="B161" s="60"/>
      <c r="C161" s="8">
        <v>4140</v>
      </c>
      <c r="D161" s="11" t="s">
        <v>68</v>
      </c>
      <c r="E161" s="117">
        <v>5000</v>
      </c>
      <c r="F161" s="120"/>
    </row>
    <row r="162" spans="1:6" ht="15" customHeight="1">
      <c r="A162" s="15"/>
      <c r="B162" s="60"/>
      <c r="C162" s="8">
        <v>4210</v>
      </c>
      <c r="D162" s="11" t="s">
        <v>29</v>
      </c>
      <c r="E162" s="117">
        <v>15500</v>
      </c>
      <c r="F162" s="120"/>
    </row>
    <row r="163" spans="1:6" ht="15" customHeight="1">
      <c r="A163" s="15"/>
      <c r="B163" s="60"/>
      <c r="C163" s="8">
        <v>4240</v>
      </c>
      <c r="D163" s="11" t="s">
        <v>64</v>
      </c>
      <c r="E163" s="117">
        <v>8000</v>
      </c>
      <c r="F163" s="120"/>
    </row>
    <row r="164" spans="1:6" ht="15" customHeight="1">
      <c r="A164" s="15"/>
      <c r="B164" s="60"/>
      <c r="C164" s="8">
        <v>4260</v>
      </c>
      <c r="D164" s="11" t="s">
        <v>30</v>
      </c>
      <c r="E164" s="117">
        <v>63670</v>
      </c>
      <c r="F164" s="120"/>
    </row>
    <row r="165" spans="1:6" ht="15" customHeight="1">
      <c r="A165" s="15"/>
      <c r="B165" s="60"/>
      <c r="C165" s="8">
        <v>4270</v>
      </c>
      <c r="D165" s="11" t="s">
        <v>38</v>
      </c>
      <c r="E165" s="117">
        <v>2000</v>
      </c>
      <c r="F165" s="120"/>
    </row>
    <row r="166" spans="1:6" ht="15" customHeight="1">
      <c r="A166" s="15"/>
      <c r="B166" s="60"/>
      <c r="C166" s="8">
        <v>4280</v>
      </c>
      <c r="D166" s="11" t="s">
        <v>58</v>
      </c>
      <c r="E166" s="117">
        <v>2300</v>
      </c>
      <c r="F166" s="120"/>
    </row>
    <row r="167" spans="1:6" ht="15" customHeight="1">
      <c r="A167" s="15"/>
      <c r="B167" s="60"/>
      <c r="C167" s="8">
        <v>4300</v>
      </c>
      <c r="D167" s="11" t="s">
        <v>24</v>
      </c>
      <c r="E167" s="117">
        <v>25800</v>
      </c>
      <c r="F167" s="120"/>
    </row>
    <row r="168" spans="1:6" ht="15" customHeight="1">
      <c r="A168" s="15"/>
      <c r="B168" s="60"/>
      <c r="C168" s="8">
        <v>4410</v>
      </c>
      <c r="D168" s="11" t="s">
        <v>31</v>
      </c>
      <c r="E168" s="117">
        <v>1940</v>
      </c>
      <c r="F168" s="120"/>
    </row>
    <row r="169" spans="1:6" ht="15" customHeight="1">
      <c r="A169" s="15"/>
      <c r="B169" s="60"/>
      <c r="C169" s="8">
        <v>4430</v>
      </c>
      <c r="D169" s="11" t="s">
        <v>32</v>
      </c>
      <c r="E169" s="117">
        <v>3000</v>
      </c>
      <c r="F169" s="120"/>
    </row>
    <row r="170" spans="1:6" ht="12.75" customHeight="1">
      <c r="A170" s="15"/>
      <c r="B170" s="60"/>
      <c r="C170" s="8">
        <v>4440</v>
      </c>
      <c r="D170" s="11" t="s">
        <v>69</v>
      </c>
      <c r="E170" s="117">
        <v>86189</v>
      </c>
      <c r="F170" s="120"/>
    </row>
    <row r="171" spans="1:6" ht="15" customHeight="1">
      <c r="A171" s="15"/>
      <c r="B171" s="58"/>
      <c r="C171" s="8">
        <v>6050</v>
      </c>
      <c r="D171" s="11" t="s">
        <v>60</v>
      </c>
      <c r="E171" s="117">
        <v>1168550</v>
      </c>
      <c r="F171" s="120"/>
    </row>
    <row r="172" spans="1:6" ht="15" customHeight="1">
      <c r="A172" s="15"/>
      <c r="B172" s="60">
        <v>80123</v>
      </c>
      <c r="C172" s="8"/>
      <c r="D172" s="10" t="s">
        <v>136</v>
      </c>
      <c r="E172" s="104">
        <f>SUM(E173:E185)</f>
        <v>402566</v>
      </c>
      <c r="F172" s="120"/>
    </row>
    <row r="173" spans="1:6" ht="15" customHeight="1">
      <c r="A173" s="15"/>
      <c r="B173" s="60"/>
      <c r="C173" s="8">
        <v>3020</v>
      </c>
      <c r="D173" s="11" t="s">
        <v>41</v>
      </c>
      <c r="E173" s="117">
        <v>700</v>
      </c>
      <c r="F173" s="120"/>
    </row>
    <row r="174" spans="1:6" ht="15" customHeight="1">
      <c r="A174" s="15"/>
      <c r="B174" s="60"/>
      <c r="C174" s="8">
        <v>4010</v>
      </c>
      <c r="D174" s="11" t="s">
        <v>25</v>
      </c>
      <c r="E174" s="117">
        <v>272323</v>
      </c>
      <c r="F174" s="120"/>
    </row>
    <row r="175" spans="1:6" ht="15" customHeight="1">
      <c r="A175" s="15"/>
      <c r="B175" s="60"/>
      <c r="C175" s="8">
        <v>4040</v>
      </c>
      <c r="D175" s="11" t="s">
        <v>37</v>
      </c>
      <c r="E175" s="117">
        <v>24410</v>
      </c>
      <c r="F175" s="120"/>
    </row>
    <row r="176" spans="1:6" ht="15" customHeight="1">
      <c r="A176" s="15"/>
      <c r="B176" s="60"/>
      <c r="C176" s="8">
        <v>4110</v>
      </c>
      <c r="D176" s="11" t="s">
        <v>27</v>
      </c>
      <c r="E176" s="117">
        <v>53382</v>
      </c>
      <c r="F176" s="120"/>
    </row>
    <row r="177" spans="1:6" ht="15" customHeight="1">
      <c r="A177" s="15"/>
      <c r="B177" s="60"/>
      <c r="C177" s="8">
        <v>4120</v>
      </c>
      <c r="D177" s="11" t="s">
        <v>28</v>
      </c>
      <c r="E177" s="117">
        <v>7270</v>
      </c>
      <c r="F177" s="120"/>
    </row>
    <row r="178" spans="1:6" ht="15" customHeight="1">
      <c r="A178" s="15"/>
      <c r="B178" s="60"/>
      <c r="C178" s="8">
        <v>4210</v>
      </c>
      <c r="D178" s="11" t="s">
        <v>29</v>
      </c>
      <c r="E178" s="117">
        <v>4380</v>
      </c>
      <c r="F178" s="120"/>
    </row>
    <row r="179" spans="1:6" ht="15" customHeight="1">
      <c r="A179" s="15"/>
      <c r="B179" s="60"/>
      <c r="C179" s="8">
        <v>4240</v>
      </c>
      <c r="D179" s="11" t="s">
        <v>64</v>
      </c>
      <c r="E179" s="117">
        <v>1800</v>
      </c>
      <c r="F179" s="120"/>
    </row>
    <row r="180" spans="1:6" ht="15" customHeight="1">
      <c r="A180" s="15"/>
      <c r="B180" s="60"/>
      <c r="C180" s="8">
        <v>4260</v>
      </c>
      <c r="D180" s="11" t="s">
        <v>30</v>
      </c>
      <c r="E180" s="117">
        <v>16000</v>
      </c>
      <c r="F180" s="120"/>
    </row>
    <row r="181" spans="1:6" ht="15" customHeight="1">
      <c r="A181" s="15"/>
      <c r="B181" s="60"/>
      <c r="C181" s="8">
        <v>4270</v>
      </c>
      <c r="D181" s="11" t="s">
        <v>38</v>
      </c>
      <c r="E181" s="117">
        <v>750</v>
      </c>
      <c r="F181" s="120"/>
    </row>
    <row r="182" spans="1:6" ht="15" customHeight="1">
      <c r="A182" s="15"/>
      <c r="B182" s="60"/>
      <c r="C182" s="8">
        <v>4280</v>
      </c>
      <c r="D182" s="11" t="s">
        <v>58</v>
      </c>
      <c r="E182" s="117">
        <v>700</v>
      </c>
      <c r="F182" s="120"/>
    </row>
    <row r="183" spans="1:6" ht="15" customHeight="1">
      <c r="A183" s="15"/>
      <c r="B183" s="60"/>
      <c r="C183" s="8">
        <v>4300</v>
      </c>
      <c r="D183" s="11" t="s">
        <v>24</v>
      </c>
      <c r="E183" s="117">
        <v>3000</v>
      </c>
      <c r="F183" s="120"/>
    </row>
    <row r="184" spans="1:6" ht="15" customHeight="1">
      <c r="A184" s="15"/>
      <c r="B184" s="60"/>
      <c r="C184" s="8">
        <v>4410</v>
      </c>
      <c r="D184" s="11" t="s">
        <v>31</v>
      </c>
      <c r="E184" s="117">
        <v>150</v>
      </c>
      <c r="F184" s="120"/>
    </row>
    <row r="185" spans="1:6" ht="15" customHeight="1">
      <c r="A185" s="15"/>
      <c r="B185" s="58"/>
      <c r="C185" s="8">
        <v>4440</v>
      </c>
      <c r="D185" s="11" t="s">
        <v>69</v>
      </c>
      <c r="E185" s="117">
        <v>17701</v>
      </c>
      <c r="F185" s="120"/>
    </row>
    <row r="186" spans="1:6" ht="14.25" customHeight="1">
      <c r="A186" s="16"/>
      <c r="B186" s="55">
        <v>80130</v>
      </c>
      <c r="C186" s="8"/>
      <c r="D186" s="10" t="s">
        <v>90</v>
      </c>
      <c r="E186" s="104">
        <f>SUM(E187:E201)</f>
        <v>5096995</v>
      </c>
      <c r="F186" s="120"/>
    </row>
    <row r="187" spans="1:6" ht="15.75" customHeight="1">
      <c r="A187" s="14"/>
      <c r="B187" s="57"/>
      <c r="C187" s="8">
        <v>3020</v>
      </c>
      <c r="D187" s="11" t="s">
        <v>41</v>
      </c>
      <c r="E187" s="117">
        <v>42834</v>
      </c>
      <c r="F187" s="120"/>
    </row>
    <row r="188" spans="1:6" ht="15" customHeight="1">
      <c r="A188" s="15"/>
      <c r="B188" s="60"/>
      <c r="C188" s="8">
        <v>4010</v>
      </c>
      <c r="D188" s="11" t="s">
        <v>25</v>
      </c>
      <c r="E188" s="117">
        <v>3372990</v>
      </c>
      <c r="F188" s="120"/>
    </row>
    <row r="189" spans="1:6" ht="15" customHeight="1">
      <c r="A189" s="15"/>
      <c r="B189" s="60"/>
      <c r="C189" s="8">
        <v>4040</v>
      </c>
      <c r="D189" s="11" t="s">
        <v>37</v>
      </c>
      <c r="E189" s="117">
        <v>280724</v>
      </c>
      <c r="F189" s="120"/>
    </row>
    <row r="190" spans="1:6" ht="15" customHeight="1">
      <c r="A190" s="15"/>
      <c r="B190" s="60"/>
      <c r="C190" s="8">
        <v>4110</v>
      </c>
      <c r="D190" s="11" t="s">
        <v>27</v>
      </c>
      <c r="E190" s="117">
        <v>657304</v>
      </c>
      <c r="F190" s="120"/>
    </row>
    <row r="191" spans="1:6" ht="15" customHeight="1">
      <c r="A191" s="15"/>
      <c r="B191" s="60"/>
      <c r="C191" s="8">
        <v>4120</v>
      </c>
      <c r="D191" s="11" t="s">
        <v>28</v>
      </c>
      <c r="E191" s="117">
        <v>89516</v>
      </c>
      <c r="F191" s="120"/>
    </row>
    <row r="192" spans="1:6" ht="15" customHeight="1">
      <c r="A192" s="15"/>
      <c r="B192" s="60"/>
      <c r="C192" s="8">
        <v>4140</v>
      </c>
      <c r="D192" s="11" t="s">
        <v>137</v>
      </c>
      <c r="E192" s="117">
        <v>8500</v>
      </c>
      <c r="F192" s="120"/>
    </row>
    <row r="193" spans="1:6" ht="15" customHeight="1">
      <c r="A193" s="15"/>
      <c r="B193" s="60"/>
      <c r="C193" s="8">
        <v>4210</v>
      </c>
      <c r="D193" s="11" t="s">
        <v>29</v>
      </c>
      <c r="E193" s="117">
        <v>45000</v>
      </c>
      <c r="F193" s="120"/>
    </row>
    <row r="194" spans="1:6" ht="12.75" customHeight="1">
      <c r="A194" s="22"/>
      <c r="B194" s="190"/>
      <c r="C194" s="8">
        <v>4240</v>
      </c>
      <c r="D194" s="11" t="s">
        <v>64</v>
      </c>
      <c r="E194" s="117">
        <v>11420</v>
      </c>
      <c r="F194" s="120"/>
    </row>
    <row r="195" spans="1:6" ht="12" customHeight="1">
      <c r="A195" s="22"/>
      <c r="B195" s="190"/>
      <c r="C195" s="8">
        <v>4260</v>
      </c>
      <c r="D195" s="11" t="s">
        <v>30</v>
      </c>
      <c r="E195" s="117">
        <v>201693</v>
      </c>
      <c r="F195" s="120"/>
    </row>
    <row r="196" spans="1:6" ht="15" customHeight="1">
      <c r="A196" s="22"/>
      <c r="B196" s="190"/>
      <c r="C196" s="8">
        <v>4270</v>
      </c>
      <c r="D196" s="11" t="s">
        <v>38</v>
      </c>
      <c r="E196" s="117">
        <v>2750</v>
      </c>
      <c r="F196" s="120"/>
    </row>
    <row r="197" spans="1:6" ht="15" customHeight="1">
      <c r="A197" s="22"/>
      <c r="B197" s="190"/>
      <c r="C197" s="8">
        <v>4280</v>
      </c>
      <c r="D197" s="11" t="s">
        <v>58</v>
      </c>
      <c r="E197" s="117">
        <v>5000</v>
      </c>
      <c r="F197" s="120"/>
    </row>
    <row r="198" spans="1:6" ht="15" customHeight="1">
      <c r="A198" s="22"/>
      <c r="B198" s="190"/>
      <c r="C198" s="8">
        <v>4300</v>
      </c>
      <c r="D198" s="11" t="s">
        <v>24</v>
      </c>
      <c r="E198" s="117">
        <v>141480</v>
      </c>
      <c r="F198" s="120"/>
    </row>
    <row r="199" spans="1:6" ht="15" customHeight="1">
      <c r="A199" s="22"/>
      <c r="B199" s="190"/>
      <c r="C199" s="8">
        <v>4410</v>
      </c>
      <c r="D199" s="11" t="s">
        <v>31</v>
      </c>
      <c r="E199" s="117">
        <v>2540</v>
      </c>
      <c r="F199" s="120"/>
    </row>
    <row r="200" spans="1:6" ht="15" customHeight="1">
      <c r="A200" s="22"/>
      <c r="B200" s="190"/>
      <c r="C200" s="8">
        <v>4430</v>
      </c>
      <c r="D200" s="11" t="s">
        <v>32</v>
      </c>
      <c r="E200" s="117">
        <v>16000</v>
      </c>
      <c r="F200" s="120"/>
    </row>
    <row r="201" spans="1:6" ht="15" customHeight="1">
      <c r="A201" s="22"/>
      <c r="B201" s="190"/>
      <c r="C201" s="8">
        <v>4440</v>
      </c>
      <c r="D201" s="11" t="s">
        <v>69</v>
      </c>
      <c r="E201" s="117">
        <v>219244</v>
      </c>
      <c r="F201" s="120"/>
    </row>
    <row r="202" spans="1:6" ht="15" customHeight="1">
      <c r="A202" s="22"/>
      <c r="B202" s="57">
        <v>80134</v>
      </c>
      <c r="C202" s="8"/>
      <c r="D202" s="10" t="s">
        <v>71</v>
      </c>
      <c r="E202" s="123">
        <f>SUM(E203:E216)</f>
        <v>200284</v>
      </c>
      <c r="F202" s="120"/>
    </row>
    <row r="203" spans="1:6" ht="15" customHeight="1">
      <c r="A203" s="22"/>
      <c r="B203" s="60"/>
      <c r="C203" s="8">
        <v>3020</v>
      </c>
      <c r="D203" s="11" t="s">
        <v>41</v>
      </c>
      <c r="E203" s="117">
        <v>1000</v>
      </c>
      <c r="F203" s="120"/>
    </row>
    <row r="204" spans="1:6" ht="15" customHeight="1">
      <c r="A204" s="22"/>
      <c r="B204" s="60"/>
      <c r="C204" s="8">
        <v>4010</v>
      </c>
      <c r="D204" s="11" t="s">
        <v>25</v>
      </c>
      <c r="E204" s="117">
        <v>132103</v>
      </c>
      <c r="F204" s="120"/>
    </row>
    <row r="205" spans="1:6" ht="15" customHeight="1">
      <c r="A205" s="22"/>
      <c r="B205" s="60"/>
      <c r="C205" s="8">
        <v>4040</v>
      </c>
      <c r="D205" s="11" t="s">
        <v>37</v>
      </c>
      <c r="E205" s="117">
        <v>11000</v>
      </c>
      <c r="F205" s="120"/>
    </row>
    <row r="206" spans="1:6" ht="15" customHeight="1">
      <c r="A206" s="22"/>
      <c r="B206" s="60"/>
      <c r="C206" s="8">
        <v>4110</v>
      </c>
      <c r="D206" s="11" t="s">
        <v>27</v>
      </c>
      <c r="E206" s="117">
        <v>25744</v>
      </c>
      <c r="F206" s="120"/>
    </row>
    <row r="207" spans="1:6" ht="15" customHeight="1">
      <c r="A207" s="22"/>
      <c r="B207" s="60"/>
      <c r="C207" s="8">
        <v>4120</v>
      </c>
      <c r="D207" s="11" t="s">
        <v>28</v>
      </c>
      <c r="E207" s="117">
        <v>3500</v>
      </c>
      <c r="F207" s="120"/>
    </row>
    <row r="208" spans="1:6" ht="15" customHeight="1">
      <c r="A208" s="22"/>
      <c r="B208" s="60"/>
      <c r="C208" s="8">
        <v>4210</v>
      </c>
      <c r="D208" s="11" t="s">
        <v>29</v>
      </c>
      <c r="E208" s="117">
        <v>8000</v>
      </c>
      <c r="F208" s="120"/>
    </row>
    <row r="209" spans="1:6" ht="15" customHeight="1">
      <c r="A209" s="22"/>
      <c r="B209" s="60"/>
      <c r="C209" s="8">
        <v>4240</v>
      </c>
      <c r="D209" s="11" t="s">
        <v>64</v>
      </c>
      <c r="E209" s="117">
        <v>1250</v>
      </c>
      <c r="F209" s="120"/>
    </row>
    <row r="210" spans="1:6" ht="15" customHeight="1">
      <c r="A210" s="22"/>
      <c r="B210" s="60"/>
      <c r="C210" s="8">
        <v>4260</v>
      </c>
      <c r="D210" s="11" t="s">
        <v>30</v>
      </c>
      <c r="E210" s="117">
        <v>4000</v>
      </c>
      <c r="F210" s="120"/>
    </row>
    <row r="211" spans="1:6" ht="15" customHeight="1">
      <c r="A211" s="22"/>
      <c r="B211" s="60"/>
      <c r="C211" s="8">
        <v>4270</v>
      </c>
      <c r="D211" s="11" t="s">
        <v>38</v>
      </c>
      <c r="E211" s="117">
        <v>200</v>
      </c>
      <c r="F211" s="120"/>
    </row>
    <row r="212" spans="1:6" ht="15" customHeight="1">
      <c r="A212" s="22"/>
      <c r="B212" s="60"/>
      <c r="C212" s="8">
        <v>4280</v>
      </c>
      <c r="D212" s="11" t="s">
        <v>58</v>
      </c>
      <c r="E212" s="117">
        <v>1000</v>
      </c>
      <c r="F212" s="120"/>
    </row>
    <row r="213" spans="1:6" ht="15" customHeight="1">
      <c r="A213" s="22"/>
      <c r="B213" s="60"/>
      <c r="C213" s="8">
        <v>4300</v>
      </c>
      <c r="D213" s="11" t="s">
        <v>24</v>
      </c>
      <c r="E213" s="117">
        <v>3000</v>
      </c>
      <c r="F213" s="120"/>
    </row>
    <row r="214" spans="1:6" ht="15" customHeight="1">
      <c r="A214" s="22"/>
      <c r="B214" s="60"/>
      <c r="C214" s="17">
        <v>4410</v>
      </c>
      <c r="D214" s="18" t="s">
        <v>31</v>
      </c>
      <c r="E214" s="117">
        <v>100</v>
      </c>
      <c r="F214" s="120"/>
    </row>
    <row r="215" spans="1:6" ht="15" customHeight="1">
      <c r="A215" s="22"/>
      <c r="B215" s="60"/>
      <c r="C215" s="8">
        <v>4430</v>
      </c>
      <c r="D215" s="11" t="s">
        <v>32</v>
      </c>
      <c r="E215" s="117">
        <v>800</v>
      </c>
      <c r="F215" s="120"/>
    </row>
    <row r="216" spans="1:6" ht="15" customHeight="1">
      <c r="A216" s="22"/>
      <c r="B216" s="58"/>
      <c r="C216" s="8">
        <v>4440</v>
      </c>
      <c r="D216" s="11" t="s">
        <v>33</v>
      </c>
      <c r="E216" s="117">
        <v>8587</v>
      </c>
      <c r="F216" s="120"/>
    </row>
    <row r="217" spans="1:6" ht="26.25" customHeight="1">
      <c r="A217" s="22"/>
      <c r="B217" s="60">
        <v>80140</v>
      </c>
      <c r="C217" s="8"/>
      <c r="D217" s="10" t="s">
        <v>109</v>
      </c>
      <c r="E217" s="104">
        <f>SUM(E218:E232)</f>
        <v>850388</v>
      </c>
      <c r="F217" s="120"/>
    </row>
    <row r="218" spans="1:6" ht="14.25" customHeight="1">
      <c r="A218" s="22"/>
      <c r="B218" s="60"/>
      <c r="C218" s="8">
        <v>3020</v>
      </c>
      <c r="D218" s="11" t="s">
        <v>113</v>
      </c>
      <c r="E218" s="117">
        <v>3000</v>
      </c>
      <c r="F218" s="120"/>
    </row>
    <row r="219" spans="1:6" ht="15" customHeight="1">
      <c r="A219" s="22"/>
      <c r="B219" s="60"/>
      <c r="C219" s="8">
        <v>4010</v>
      </c>
      <c r="D219" s="11" t="s">
        <v>25</v>
      </c>
      <c r="E219" s="117">
        <v>537000</v>
      </c>
      <c r="F219" s="120"/>
    </row>
    <row r="220" spans="1:6" ht="15" customHeight="1">
      <c r="A220" s="22"/>
      <c r="B220" s="60"/>
      <c r="C220" s="8">
        <v>4040</v>
      </c>
      <c r="D220" s="11" t="s">
        <v>37</v>
      </c>
      <c r="E220" s="117">
        <v>50000</v>
      </c>
      <c r="F220" s="120"/>
    </row>
    <row r="221" spans="1:6" ht="15" customHeight="1">
      <c r="A221" s="22"/>
      <c r="B221" s="60"/>
      <c r="C221" s="8">
        <v>4110</v>
      </c>
      <c r="D221" s="11" t="s">
        <v>27</v>
      </c>
      <c r="E221" s="117">
        <v>105601</v>
      </c>
      <c r="F221" s="120"/>
    </row>
    <row r="222" spans="1:6" ht="15" customHeight="1">
      <c r="A222" s="22"/>
      <c r="B222" s="60"/>
      <c r="C222" s="8">
        <v>4120</v>
      </c>
      <c r="D222" s="11" t="s">
        <v>28</v>
      </c>
      <c r="E222" s="117">
        <v>14382</v>
      </c>
      <c r="F222" s="120"/>
    </row>
    <row r="223" spans="1:6" ht="15" customHeight="1">
      <c r="A223" s="22"/>
      <c r="B223" s="60"/>
      <c r="C223" s="8">
        <v>4140</v>
      </c>
      <c r="D223" s="11" t="s">
        <v>68</v>
      </c>
      <c r="E223" s="117">
        <v>10000</v>
      </c>
      <c r="F223" s="120"/>
    </row>
    <row r="224" spans="1:6" ht="15" customHeight="1">
      <c r="A224" s="22"/>
      <c r="B224" s="60"/>
      <c r="C224" s="8">
        <v>4210</v>
      </c>
      <c r="D224" s="11" t="s">
        <v>29</v>
      </c>
      <c r="E224" s="117">
        <v>8000</v>
      </c>
      <c r="F224" s="120"/>
    </row>
    <row r="225" spans="1:6" ht="15" customHeight="1">
      <c r="A225" s="22"/>
      <c r="B225" s="60"/>
      <c r="C225" s="8">
        <v>4260</v>
      </c>
      <c r="D225" s="11" t="s">
        <v>30</v>
      </c>
      <c r="E225" s="117">
        <v>70000</v>
      </c>
      <c r="F225" s="120"/>
    </row>
    <row r="226" spans="1:6" ht="15" customHeight="1">
      <c r="A226" s="22"/>
      <c r="B226" s="60"/>
      <c r="C226" s="8">
        <v>4270</v>
      </c>
      <c r="D226" s="11" t="s">
        <v>38</v>
      </c>
      <c r="E226" s="117">
        <v>500</v>
      </c>
      <c r="F226" s="120"/>
    </row>
    <row r="227" spans="1:6" ht="15" customHeight="1">
      <c r="A227" s="22"/>
      <c r="B227" s="60"/>
      <c r="C227" s="8">
        <v>4280</v>
      </c>
      <c r="D227" s="11" t="s">
        <v>58</v>
      </c>
      <c r="E227" s="117">
        <v>3000</v>
      </c>
      <c r="F227" s="120"/>
    </row>
    <row r="228" spans="1:6" ht="15" customHeight="1">
      <c r="A228" s="22"/>
      <c r="B228" s="60"/>
      <c r="C228" s="8">
        <v>4300</v>
      </c>
      <c r="D228" s="11" t="s">
        <v>24</v>
      </c>
      <c r="E228" s="117">
        <v>10000</v>
      </c>
      <c r="F228" s="120"/>
    </row>
    <row r="229" spans="1:6" ht="15" customHeight="1">
      <c r="A229" s="22"/>
      <c r="B229" s="60"/>
      <c r="C229" s="8">
        <v>4410</v>
      </c>
      <c r="D229" s="11" t="s">
        <v>31</v>
      </c>
      <c r="E229" s="117">
        <v>500</v>
      </c>
      <c r="F229" s="120"/>
    </row>
    <row r="230" spans="1:6" ht="15" customHeight="1">
      <c r="A230" s="22"/>
      <c r="B230" s="60"/>
      <c r="C230" s="8">
        <v>4430</v>
      </c>
      <c r="D230" s="11" t="s">
        <v>32</v>
      </c>
      <c r="E230" s="117">
        <v>2000</v>
      </c>
      <c r="F230" s="120"/>
    </row>
    <row r="231" spans="1:6" ht="15" customHeight="1">
      <c r="A231" s="22"/>
      <c r="B231" s="60"/>
      <c r="C231" s="8">
        <v>4440</v>
      </c>
      <c r="D231" s="11" t="s">
        <v>33</v>
      </c>
      <c r="E231" s="117">
        <v>34905</v>
      </c>
      <c r="F231" s="120"/>
    </row>
    <row r="232" spans="1:6" ht="15" customHeight="1">
      <c r="A232" s="22"/>
      <c r="B232" s="60"/>
      <c r="C232" s="8">
        <v>4500</v>
      </c>
      <c r="D232" s="11" t="s">
        <v>111</v>
      </c>
      <c r="E232" s="117">
        <v>1500</v>
      </c>
      <c r="F232" s="120"/>
    </row>
    <row r="233" spans="1:6" ht="15" customHeight="1">
      <c r="A233" s="22"/>
      <c r="B233" s="57">
        <v>80145</v>
      </c>
      <c r="C233" s="8"/>
      <c r="D233" s="10" t="s">
        <v>116</v>
      </c>
      <c r="E233" s="123">
        <f>SUM(E234)</f>
        <v>8000</v>
      </c>
      <c r="F233" s="120"/>
    </row>
    <row r="234" spans="1:6" ht="15" customHeight="1">
      <c r="A234" s="23"/>
      <c r="B234" s="58"/>
      <c r="C234" s="8">
        <v>4300</v>
      </c>
      <c r="D234" s="11" t="s">
        <v>24</v>
      </c>
      <c r="E234" s="117">
        <v>8000</v>
      </c>
      <c r="F234" s="120"/>
    </row>
    <row r="235" spans="1:6" ht="15" customHeight="1">
      <c r="A235" s="125"/>
      <c r="B235" s="57">
        <v>80146</v>
      </c>
      <c r="C235" s="8"/>
      <c r="D235" s="10" t="s">
        <v>117</v>
      </c>
      <c r="E235" s="123">
        <f>SUM(E236)</f>
        <v>50000</v>
      </c>
      <c r="F235" s="120"/>
    </row>
    <row r="236" spans="1:6" ht="15" customHeight="1">
      <c r="A236" s="22"/>
      <c r="B236" s="60"/>
      <c r="C236" s="8">
        <v>4300</v>
      </c>
      <c r="D236" s="11" t="s">
        <v>24</v>
      </c>
      <c r="E236" s="117">
        <v>50000</v>
      </c>
      <c r="F236" s="120"/>
    </row>
    <row r="237" spans="1:6" ht="15" customHeight="1">
      <c r="A237" s="22"/>
      <c r="B237" s="189">
        <v>80195</v>
      </c>
      <c r="C237" s="8"/>
      <c r="D237" s="10" t="s">
        <v>72</v>
      </c>
      <c r="E237" s="123">
        <f>SUM(E238:E243)</f>
        <v>83384</v>
      </c>
      <c r="F237" s="120"/>
    </row>
    <row r="238" spans="1:6" ht="25.5" customHeight="1">
      <c r="A238" s="22"/>
      <c r="B238" s="190"/>
      <c r="C238" s="8">
        <v>4010</v>
      </c>
      <c r="D238" s="13" t="s">
        <v>101</v>
      </c>
      <c r="E238" s="117">
        <v>15000</v>
      </c>
      <c r="F238" s="120"/>
    </row>
    <row r="239" spans="1:6" ht="15" customHeight="1">
      <c r="A239" s="22"/>
      <c r="B239" s="190"/>
      <c r="C239" s="8">
        <v>4110</v>
      </c>
      <c r="D239" s="11" t="s">
        <v>96</v>
      </c>
      <c r="E239" s="117">
        <v>2916</v>
      </c>
      <c r="F239" s="120"/>
    </row>
    <row r="240" spans="1:6" ht="15" customHeight="1">
      <c r="A240" s="22"/>
      <c r="B240" s="190"/>
      <c r="C240" s="8">
        <v>4120</v>
      </c>
      <c r="D240" s="11" t="s">
        <v>95</v>
      </c>
      <c r="E240" s="117">
        <v>368</v>
      </c>
      <c r="F240" s="120"/>
    </row>
    <row r="241" spans="1:6" ht="15" customHeight="1">
      <c r="A241" s="22"/>
      <c r="B241" s="190"/>
      <c r="C241" s="8">
        <v>4210</v>
      </c>
      <c r="D241" s="11" t="s">
        <v>29</v>
      </c>
      <c r="E241" s="117">
        <v>5000</v>
      </c>
      <c r="F241" s="120"/>
    </row>
    <row r="242" spans="1:6" ht="15" customHeight="1">
      <c r="A242" s="22"/>
      <c r="B242" s="190"/>
      <c r="C242" s="8">
        <v>4300</v>
      </c>
      <c r="D242" s="11" t="s">
        <v>24</v>
      </c>
      <c r="E242" s="117">
        <v>5000</v>
      </c>
      <c r="F242" s="120"/>
    </row>
    <row r="243" spans="1:6" ht="15" customHeight="1">
      <c r="A243" s="23"/>
      <c r="B243" s="166"/>
      <c r="C243" s="8">
        <v>4440</v>
      </c>
      <c r="D243" s="11" t="s">
        <v>69</v>
      </c>
      <c r="E243" s="117">
        <v>55100</v>
      </c>
      <c r="F243" s="120"/>
    </row>
    <row r="244" spans="1:6" ht="15" customHeight="1">
      <c r="A244" s="187">
        <v>851</v>
      </c>
      <c r="B244" s="67"/>
      <c r="C244" s="8"/>
      <c r="D244" s="12" t="s">
        <v>16</v>
      </c>
      <c r="E244" s="103">
        <f>SUM(E245+E247)</f>
        <v>1953900</v>
      </c>
      <c r="F244" s="120"/>
    </row>
    <row r="245" spans="1:6" ht="15.75" customHeight="1">
      <c r="A245" s="188"/>
      <c r="B245" s="69" t="s">
        <v>176</v>
      </c>
      <c r="C245" s="8"/>
      <c r="D245" s="10" t="s">
        <v>177</v>
      </c>
      <c r="E245" s="117">
        <f>SUM(E246)</f>
        <v>664100</v>
      </c>
      <c r="F245" s="120"/>
    </row>
    <row r="246" spans="1:6" ht="36" customHeight="1">
      <c r="A246" s="188"/>
      <c r="B246" s="126"/>
      <c r="C246" s="8">
        <v>6220</v>
      </c>
      <c r="D246" s="11" t="s">
        <v>128</v>
      </c>
      <c r="E246" s="117">
        <v>664100</v>
      </c>
      <c r="F246" s="120"/>
    </row>
    <row r="247" spans="1:6" ht="27" customHeight="1">
      <c r="A247" s="188"/>
      <c r="B247" s="189">
        <v>85156</v>
      </c>
      <c r="C247" s="97"/>
      <c r="D247" s="10" t="s">
        <v>73</v>
      </c>
      <c r="E247" s="104">
        <f>SUM(E248)</f>
        <v>1289800</v>
      </c>
      <c r="F247" s="120"/>
    </row>
    <row r="248" spans="1:6" ht="15" customHeight="1">
      <c r="A248" s="188"/>
      <c r="B248" s="190"/>
      <c r="C248" s="19">
        <v>4130</v>
      </c>
      <c r="D248" s="24" t="s">
        <v>105</v>
      </c>
      <c r="E248" s="117">
        <f>SUM(E249+E250+E251)</f>
        <v>1289800</v>
      </c>
      <c r="F248" s="120"/>
    </row>
    <row r="249" spans="1:6" ht="12.75" customHeight="1">
      <c r="A249" s="188"/>
      <c r="B249" s="60"/>
      <c r="C249" s="21"/>
      <c r="D249" s="25" t="s">
        <v>106</v>
      </c>
      <c r="E249" s="117">
        <v>1250000</v>
      </c>
      <c r="F249" s="120"/>
    </row>
    <row r="250" spans="1:6" ht="13.5" customHeight="1">
      <c r="A250" s="188"/>
      <c r="B250" s="60"/>
      <c r="C250" s="21"/>
      <c r="D250" s="25" t="s">
        <v>107</v>
      </c>
      <c r="E250" s="117">
        <v>37000</v>
      </c>
      <c r="F250" s="120"/>
    </row>
    <row r="251" spans="1:6" ht="15" customHeight="1">
      <c r="A251" s="188"/>
      <c r="B251" s="60"/>
      <c r="C251" s="17"/>
      <c r="D251" s="26" t="s">
        <v>108</v>
      </c>
      <c r="E251" s="117">
        <v>2800</v>
      </c>
      <c r="F251" s="120"/>
    </row>
    <row r="252" spans="1:6" ht="15" customHeight="1">
      <c r="A252" s="14">
        <v>852</v>
      </c>
      <c r="B252" s="67"/>
      <c r="C252" s="8"/>
      <c r="D252" s="12" t="s">
        <v>142</v>
      </c>
      <c r="E252" s="103">
        <f>SUM(E253+E273+E295+E300+E302+E312)</f>
        <v>9241651</v>
      </c>
      <c r="F252" s="120"/>
    </row>
    <row r="253" spans="1:6" ht="15" customHeight="1">
      <c r="A253" s="15"/>
      <c r="B253" s="60" t="s">
        <v>143</v>
      </c>
      <c r="C253" s="17"/>
      <c r="D253" s="32" t="s">
        <v>74</v>
      </c>
      <c r="E253" s="124">
        <f>SUM(E254:E272)</f>
        <v>1600000</v>
      </c>
      <c r="F253" s="120"/>
    </row>
    <row r="254" spans="1:6" ht="24.75" customHeight="1">
      <c r="A254" s="15"/>
      <c r="B254" s="60"/>
      <c r="C254" s="8">
        <v>2580</v>
      </c>
      <c r="D254" s="11" t="s">
        <v>151</v>
      </c>
      <c r="E254" s="117">
        <v>82080</v>
      </c>
      <c r="F254" s="120"/>
    </row>
    <row r="255" spans="1:6" ht="15" customHeight="1">
      <c r="A255" s="15"/>
      <c r="B255" s="60"/>
      <c r="C255" s="17">
        <v>3020</v>
      </c>
      <c r="D255" s="18" t="s">
        <v>75</v>
      </c>
      <c r="E255" s="117">
        <v>47000</v>
      </c>
      <c r="F255" s="120"/>
    </row>
    <row r="256" spans="1:6" ht="15" customHeight="1">
      <c r="A256" s="15"/>
      <c r="B256" s="60"/>
      <c r="C256" s="8">
        <v>3110</v>
      </c>
      <c r="D256" s="13" t="s">
        <v>152</v>
      </c>
      <c r="E256" s="127">
        <v>64220</v>
      </c>
      <c r="F256" s="128"/>
    </row>
    <row r="257" spans="1:6" ht="21.75" customHeight="1">
      <c r="A257" s="15"/>
      <c r="B257" s="60"/>
      <c r="C257" s="19"/>
      <c r="D257" s="28" t="s">
        <v>160</v>
      </c>
      <c r="E257" s="129"/>
      <c r="F257" s="130"/>
    </row>
    <row r="258" spans="1:6" ht="15" customHeight="1">
      <c r="A258" s="15"/>
      <c r="B258" s="60"/>
      <c r="C258" s="17"/>
      <c r="D258" s="30" t="s">
        <v>161</v>
      </c>
      <c r="E258" s="131"/>
      <c r="F258" s="132"/>
    </row>
    <row r="259" spans="1:6" ht="15" customHeight="1">
      <c r="A259" s="15"/>
      <c r="B259" s="60"/>
      <c r="C259" s="8">
        <v>4010</v>
      </c>
      <c r="D259" s="11" t="s">
        <v>25</v>
      </c>
      <c r="E259" s="117">
        <v>860000</v>
      </c>
      <c r="F259" s="120"/>
    </row>
    <row r="260" spans="1:6" ht="15" customHeight="1">
      <c r="A260" s="15"/>
      <c r="B260" s="60"/>
      <c r="C260" s="8">
        <v>4040</v>
      </c>
      <c r="D260" s="11" t="s">
        <v>37</v>
      </c>
      <c r="E260" s="117">
        <v>68000</v>
      </c>
      <c r="F260" s="120"/>
    </row>
    <row r="261" spans="1:6" ht="15" customHeight="1">
      <c r="A261" s="15"/>
      <c r="B261" s="60"/>
      <c r="C261" s="8">
        <v>4110</v>
      </c>
      <c r="D261" s="11" t="s">
        <v>27</v>
      </c>
      <c r="E261" s="117">
        <v>164000</v>
      </c>
      <c r="F261" s="120"/>
    </row>
    <row r="262" spans="1:6" ht="15" customHeight="1">
      <c r="A262" s="15"/>
      <c r="B262" s="60"/>
      <c r="C262" s="8">
        <v>4120</v>
      </c>
      <c r="D262" s="11" t="s">
        <v>28</v>
      </c>
      <c r="E262" s="117">
        <v>22700</v>
      </c>
      <c r="F262" s="120"/>
    </row>
    <row r="263" spans="1:6" ht="15" customHeight="1">
      <c r="A263" s="15"/>
      <c r="B263" s="60"/>
      <c r="C263" s="8">
        <v>4210</v>
      </c>
      <c r="D263" s="11" t="s">
        <v>29</v>
      </c>
      <c r="E263" s="117">
        <v>86484</v>
      </c>
      <c r="F263" s="120"/>
    </row>
    <row r="264" spans="1:6" ht="15" customHeight="1">
      <c r="A264" s="15"/>
      <c r="B264" s="60"/>
      <c r="C264" s="8">
        <v>4220</v>
      </c>
      <c r="D264" s="11" t="s">
        <v>76</v>
      </c>
      <c r="E264" s="117">
        <v>80000</v>
      </c>
      <c r="F264" s="120"/>
    </row>
    <row r="265" spans="1:6" ht="15" customHeight="1">
      <c r="A265" s="15"/>
      <c r="B265" s="60"/>
      <c r="C265" s="8">
        <v>4230</v>
      </c>
      <c r="D265" s="11" t="s">
        <v>46</v>
      </c>
      <c r="E265" s="117">
        <v>4000</v>
      </c>
      <c r="F265" s="120"/>
    </row>
    <row r="266" spans="1:6" ht="15" customHeight="1">
      <c r="A266" s="15"/>
      <c r="B266" s="60"/>
      <c r="C266" s="8">
        <v>4260</v>
      </c>
      <c r="D266" s="11" t="s">
        <v>30</v>
      </c>
      <c r="E266" s="117">
        <v>36000</v>
      </c>
      <c r="F266" s="120"/>
    </row>
    <row r="267" spans="1:6" ht="15" customHeight="1">
      <c r="A267" s="15"/>
      <c r="B267" s="60"/>
      <c r="C267" s="8">
        <v>4270</v>
      </c>
      <c r="D267" s="11" t="s">
        <v>38</v>
      </c>
      <c r="E267" s="117">
        <v>15000</v>
      </c>
      <c r="F267" s="120"/>
    </row>
    <row r="268" spans="1:6" ht="15" customHeight="1">
      <c r="A268" s="15"/>
      <c r="B268" s="60"/>
      <c r="C268" s="8">
        <v>4300</v>
      </c>
      <c r="D268" s="11" t="s">
        <v>24</v>
      </c>
      <c r="E268" s="117">
        <v>30000</v>
      </c>
      <c r="F268" s="120"/>
    </row>
    <row r="269" spans="1:6" ht="15" customHeight="1">
      <c r="A269" s="15"/>
      <c r="B269" s="60"/>
      <c r="C269" s="8">
        <v>4410</v>
      </c>
      <c r="D269" s="11" t="s">
        <v>31</v>
      </c>
      <c r="E269" s="117">
        <v>1000</v>
      </c>
      <c r="F269" s="120"/>
    </row>
    <row r="270" spans="1:6" ht="15" customHeight="1">
      <c r="A270" s="15"/>
      <c r="B270" s="60"/>
      <c r="C270" s="8">
        <v>4430</v>
      </c>
      <c r="D270" s="11" t="s">
        <v>32</v>
      </c>
      <c r="E270" s="117">
        <v>2000</v>
      </c>
      <c r="F270" s="120"/>
    </row>
    <row r="271" spans="1:6" ht="15" customHeight="1">
      <c r="A271" s="15"/>
      <c r="B271" s="60"/>
      <c r="C271" s="8">
        <v>4440</v>
      </c>
      <c r="D271" s="11" t="s">
        <v>33</v>
      </c>
      <c r="E271" s="117">
        <v>37000</v>
      </c>
      <c r="F271" s="120"/>
    </row>
    <row r="272" spans="1:6" ht="23.25" customHeight="1">
      <c r="A272" s="15"/>
      <c r="B272" s="58"/>
      <c r="C272" s="8">
        <v>4520</v>
      </c>
      <c r="D272" s="11" t="s">
        <v>249</v>
      </c>
      <c r="E272" s="117">
        <v>516</v>
      </c>
      <c r="F272" s="120"/>
    </row>
    <row r="273" spans="1:6" ht="15" customHeight="1">
      <c r="A273" s="15"/>
      <c r="B273" s="57" t="s">
        <v>144</v>
      </c>
      <c r="C273" s="8"/>
      <c r="D273" s="10" t="s">
        <v>77</v>
      </c>
      <c r="E273" s="124">
        <f>SUM(E274:E294)</f>
        <v>6596080</v>
      </c>
      <c r="F273" s="120"/>
    </row>
    <row r="274" spans="1:6" ht="24.75" customHeight="1">
      <c r="A274" s="15"/>
      <c r="B274" s="60"/>
      <c r="C274" s="19">
        <v>2580</v>
      </c>
      <c r="D274" s="28" t="s">
        <v>151</v>
      </c>
      <c r="E274" s="127">
        <v>2881200</v>
      </c>
      <c r="F274" s="128"/>
    </row>
    <row r="275" spans="1:6" ht="12.75" customHeight="1">
      <c r="A275" s="15"/>
      <c r="B275" s="60"/>
      <c r="C275" s="21"/>
      <c r="D275" s="29" t="s">
        <v>162</v>
      </c>
      <c r="E275" s="129"/>
      <c r="F275" s="130"/>
    </row>
    <row r="276" spans="1:6" ht="12" customHeight="1">
      <c r="A276" s="15"/>
      <c r="B276" s="60"/>
      <c r="C276" s="17"/>
      <c r="D276" s="30" t="s">
        <v>163</v>
      </c>
      <c r="E276" s="131"/>
      <c r="F276" s="132"/>
    </row>
    <row r="277" spans="1:6" ht="12" customHeight="1">
      <c r="A277" s="15"/>
      <c r="B277" s="60"/>
      <c r="C277" s="17">
        <v>3020</v>
      </c>
      <c r="D277" s="30" t="s">
        <v>113</v>
      </c>
      <c r="E277" s="117">
        <v>12500</v>
      </c>
      <c r="F277" s="120"/>
    </row>
    <row r="278" spans="1:6" ht="12" customHeight="1">
      <c r="A278" s="15"/>
      <c r="B278" s="60"/>
      <c r="C278" s="17">
        <v>3030</v>
      </c>
      <c r="D278" s="30" t="s">
        <v>40</v>
      </c>
      <c r="E278" s="117">
        <v>6000</v>
      </c>
      <c r="F278" s="120"/>
    </row>
    <row r="279" spans="1:6" ht="15" customHeight="1">
      <c r="A279" s="16"/>
      <c r="B279" s="58"/>
      <c r="C279" s="8">
        <v>4010</v>
      </c>
      <c r="D279" s="11" t="s">
        <v>25</v>
      </c>
      <c r="E279" s="117">
        <v>2125000</v>
      </c>
      <c r="F279" s="120"/>
    </row>
    <row r="280" spans="1:6" ht="15" customHeight="1">
      <c r="A280" s="14"/>
      <c r="B280" s="57"/>
      <c r="C280" s="8">
        <v>4040</v>
      </c>
      <c r="D280" s="11" t="s">
        <v>37</v>
      </c>
      <c r="E280" s="117">
        <v>175000</v>
      </c>
      <c r="F280" s="120"/>
    </row>
    <row r="281" spans="1:6" ht="15" customHeight="1">
      <c r="A281" s="15"/>
      <c r="B281" s="60"/>
      <c r="C281" s="8">
        <v>4110</v>
      </c>
      <c r="D281" s="11" t="s">
        <v>27</v>
      </c>
      <c r="E281" s="117">
        <v>410000</v>
      </c>
      <c r="F281" s="120"/>
    </row>
    <row r="282" spans="1:6" ht="15" customHeight="1">
      <c r="A282" s="15"/>
      <c r="B282" s="60"/>
      <c r="C282" s="8">
        <v>4120</v>
      </c>
      <c r="D282" s="11" t="s">
        <v>28</v>
      </c>
      <c r="E282" s="117">
        <v>56500</v>
      </c>
      <c r="F282" s="120"/>
    </row>
    <row r="283" spans="1:6" ht="15" customHeight="1">
      <c r="A283" s="15"/>
      <c r="B283" s="60"/>
      <c r="C283" s="8">
        <v>4210</v>
      </c>
      <c r="D283" s="11" t="s">
        <v>29</v>
      </c>
      <c r="E283" s="117">
        <v>100000</v>
      </c>
      <c r="F283" s="120"/>
    </row>
    <row r="284" spans="1:6" ht="15" customHeight="1">
      <c r="A284" s="15"/>
      <c r="B284" s="60"/>
      <c r="C284" s="8">
        <v>4220</v>
      </c>
      <c r="D284" s="11" t="s">
        <v>45</v>
      </c>
      <c r="E284" s="117">
        <v>263000</v>
      </c>
      <c r="F284" s="120"/>
    </row>
    <row r="285" spans="1:6" ht="15" customHeight="1">
      <c r="A285" s="15"/>
      <c r="B285" s="60"/>
      <c r="C285" s="8">
        <v>4230</v>
      </c>
      <c r="D285" s="11" t="s">
        <v>123</v>
      </c>
      <c r="E285" s="117">
        <v>60000</v>
      </c>
      <c r="F285" s="120"/>
    </row>
    <row r="286" spans="1:6" ht="15" customHeight="1">
      <c r="A286" s="15"/>
      <c r="B286" s="60"/>
      <c r="C286" s="8">
        <v>4260</v>
      </c>
      <c r="D286" s="11" t="s">
        <v>30</v>
      </c>
      <c r="E286" s="117">
        <v>220000</v>
      </c>
      <c r="F286" s="120"/>
    </row>
    <row r="287" spans="1:6" ht="15" customHeight="1">
      <c r="A287" s="15"/>
      <c r="B287" s="60"/>
      <c r="C287" s="8">
        <v>4270</v>
      </c>
      <c r="D287" s="11" t="s">
        <v>38</v>
      </c>
      <c r="E287" s="117">
        <v>30000</v>
      </c>
      <c r="F287" s="120"/>
    </row>
    <row r="288" spans="1:6" ht="15" customHeight="1">
      <c r="A288" s="15"/>
      <c r="B288" s="60"/>
      <c r="C288" s="8">
        <v>4280</v>
      </c>
      <c r="D288" s="11" t="s">
        <v>58</v>
      </c>
      <c r="E288" s="117">
        <v>12000</v>
      </c>
      <c r="F288" s="120"/>
    </row>
    <row r="289" spans="1:6" ht="15" customHeight="1">
      <c r="A289" s="15"/>
      <c r="B289" s="60"/>
      <c r="C289" s="8">
        <v>4300</v>
      </c>
      <c r="D289" s="11" t="s">
        <v>24</v>
      </c>
      <c r="E289" s="117">
        <v>120200</v>
      </c>
      <c r="F289" s="120"/>
    </row>
    <row r="290" spans="1:6" ht="15" customHeight="1">
      <c r="A290" s="15"/>
      <c r="B290" s="60"/>
      <c r="C290" s="8">
        <v>4410</v>
      </c>
      <c r="D290" s="11" t="s">
        <v>31</v>
      </c>
      <c r="E290" s="117">
        <v>2780</v>
      </c>
      <c r="F290" s="120"/>
    </row>
    <row r="291" spans="1:6" ht="15" customHeight="1">
      <c r="A291" s="15"/>
      <c r="B291" s="60"/>
      <c r="C291" s="8">
        <v>4430</v>
      </c>
      <c r="D291" s="11" t="s">
        <v>32</v>
      </c>
      <c r="E291" s="117">
        <v>6000</v>
      </c>
      <c r="F291" s="120"/>
    </row>
    <row r="292" spans="1:6" ht="15" customHeight="1">
      <c r="A292" s="15"/>
      <c r="B292" s="60"/>
      <c r="C292" s="8">
        <v>4440</v>
      </c>
      <c r="D292" s="11" t="s">
        <v>33</v>
      </c>
      <c r="E292" s="117">
        <v>83900</v>
      </c>
      <c r="F292" s="120"/>
    </row>
    <row r="293" spans="1:6" ht="15" customHeight="1">
      <c r="A293" s="15"/>
      <c r="B293" s="60"/>
      <c r="C293" s="8">
        <v>4480</v>
      </c>
      <c r="D293" s="11" t="s">
        <v>34</v>
      </c>
      <c r="E293" s="117">
        <v>5000</v>
      </c>
      <c r="F293" s="120"/>
    </row>
    <row r="294" spans="1:6" ht="15" customHeight="1">
      <c r="A294" s="15"/>
      <c r="B294" s="58"/>
      <c r="C294" s="8">
        <v>6060</v>
      </c>
      <c r="D294" s="11" t="s">
        <v>112</v>
      </c>
      <c r="E294" s="117">
        <v>27000</v>
      </c>
      <c r="F294" s="120"/>
    </row>
    <row r="295" spans="1:6" ht="15" customHeight="1">
      <c r="A295" s="15"/>
      <c r="B295" s="57" t="s">
        <v>145</v>
      </c>
      <c r="C295" s="8"/>
      <c r="D295" s="10" t="s">
        <v>78</v>
      </c>
      <c r="E295" s="104">
        <f>SUM(E296:E299)</f>
        <v>770000</v>
      </c>
      <c r="F295" s="120"/>
    </row>
    <row r="296" spans="1:6" ht="15" customHeight="1">
      <c r="A296" s="15"/>
      <c r="B296" s="60"/>
      <c r="C296" s="8">
        <v>3110</v>
      </c>
      <c r="D296" s="11" t="s">
        <v>49</v>
      </c>
      <c r="E296" s="117">
        <v>741789</v>
      </c>
      <c r="F296" s="120"/>
    </row>
    <row r="297" spans="1:6" ht="15" customHeight="1">
      <c r="A297" s="15"/>
      <c r="B297" s="60"/>
      <c r="C297" s="8">
        <v>4110</v>
      </c>
      <c r="D297" s="11" t="s">
        <v>94</v>
      </c>
      <c r="E297" s="117">
        <v>3795</v>
      </c>
      <c r="F297" s="120"/>
    </row>
    <row r="298" spans="1:6" ht="15" customHeight="1">
      <c r="A298" s="15"/>
      <c r="B298" s="60"/>
      <c r="C298" s="8">
        <v>4120</v>
      </c>
      <c r="D298" s="11" t="s">
        <v>95</v>
      </c>
      <c r="E298" s="117">
        <v>572</v>
      </c>
      <c r="F298" s="120"/>
    </row>
    <row r="299" spans="1:6" ht="15" customHeight="1">
      <c r="A299" s="15"/>
      <c r="B299" s="58"/>
      <c r="C299" s="8">
        <v>4300</v>
      </c>
      <c r="D299" s="11" t="s">
        <v>24</v>
      </c>
      <c r="E299" s="117">
        <v>23844</v>
      </c>
      <c r="F299" s="120"/>
    </row>
    <row r="300" spans="1:6" ht="15" customHeight="1">
      <c r="A300" s="15"/>
      <c r="B300" s="190" t="s">
        <v>148</v>
      </c>
      <c r="C300" s="98"/>
      <c r="D300" s="32" t="s">
        <v>17</v>
      </c>
      <c r="E300" s="104">
        <f>SUM(E301)</f>
        <v>15600</v>
      </c>
      <c r="F300" s="120"/>
    </row>
    <row r="301" spans="1:6" ht="15" customHeight="1">
      <c r="A301" s="15"/>
      <c r="B301" s="190"/>
      <c r="C301" s="8">
        <v>3110</v>
      </c>
      <c r="D301" s="11" t="s">
        <v>49</v>
      </c>
      <c r="E301" s="117">
        <v>15600</v>
      </c>
      <c r="F301" s="120"/>
    </row>
    <row r="302" spans="1:6" ht="15" customHeight="1">
      <c r="A302" s="15"/>
      <c r="B302" s="190" t="s">
        <v>146</v>
      </c>
      <c r="C302" s="17"/>
      <c r="D302" s="32" t="s">
        <v>18</v>
      </c>
      <c r="E302" s="104">
        <f>SUM(E303:E311)</f>
        <v>254971</v>
      </c>
      <c r="F302" s="120"/>
    </row>
    <row r="303" spans="1:6" ht="15" customHeight="1">
      <c r="A303" s="15"/>
      <c r="B303" s="190"/>
      <c r="C303" s="8">
        <v>4010</v>
      </c>
      <c r="D303" s="11" t="s">
        <v>25</v>
      </c>
      <c r="E303" s="117">
        <v>156242</v>
      </c>
      <c r="F303" s="120"/>
    </row>
    <row r="304" spans="1:6" ht="15" customHeight="1">
      <c r="A304" s="15"/>
      <c r="B304" s="190"/>
      <c r="C304" s="8">
        <v>4040</v>
      </c>
      <c r="D304" s="11" t="s">
        <v>37</v>
      </c>
      <c r="E304" s="117">
        <v>15820</v>
      </c>
      <c r="F304" s="120"/>
    </row>
    <row r="305" spans="1:6" ht="15" customHeight="1">
      <c r="A305" s="15"/>
      <c r="B305" s="190"/>
      <c r="C305" s="8">
        <v>4110</v>
      </c>
      <c r="D305" s="11" t="s">
        <v>27</v>
      </c>
      <c r="E305" s="117">
        <v>31419</v>
      </c>
      <c r="F305" s="120"/>
    </row>
    <row r="306" spans="1:6" ht="15" customHeight="1">
      <c r="A306" s="15"/>
      <c r="B306" s="190"/>
      <c r="C306" s="8">
        <v>4120</v>
      </c>
      <c r="D306" s="11" t="s">
        <v>28</v>
      </c>
      <c r="E306" s="117">
        <v>4948</v>
      </c>
      <c r="F306" s="120"/>
    </row>
    <row r="307" spans="1:6" ht="15" customHeight="1">
      <c r="A307" s="15"/>
      <c r="B307" s="190"/>
      <c r="C307" s="8">
        <v>4210</v>
      </c>
      <c r="D307" s="11" t="s">
        <v>29</v>
      </c>
      <c r="E307" s="117">
        <v>7981</v>
      </c>
      <c r="F307" s="120"/>
    </row>
    <row r="308" spans="1:6" ht="15" customHeight="1">
      <c r="A308" s="15"/>
      <c r="B308" s="190"/>
      <c r="C308" s="8">
        <v>4260</v>
      </c>
      <c r="D308" s="11" t="s">
        <v>30</v>
      </c>
      <c r="E308" s="117">
        <v>14731</v>
      </c>
      <c r="F308" s="120"/>
    </row>
    <row r="309" spans="1:6" ht="15" customHeight="1">
      <c r="A309" s="15"/>
      <c r="B309" s="190"/>
      <c r="C309" s="8">
        <v>4300</v>
      </c>
      <c r="D309" s="11" t="s">
        <v>24</v>
      </c>
      <c r="E309" s="117">
        <v>18009</v>
      </c>
      <c r="F309" s="120"/>
    </row>
    <row r="310" spans="1:6" ht="15" customHeight="1">
      <c r="A310" s="15"/>
      <c r="B310" s="190"/>
      <c r="C310" s="8">
        <v>4410</v>
      </c>
      <c r="D310" s="11" t="s">
        <v>31</v>
      </c>
      <c r="E310" s="117">
        <v>1000</v>
      </c>
      <c r="F310" s="120"/>
    </row>
    <row r="311" spans="1:6" ht="15" customHeight="1">
      <c r="A311" s="15"/>
      <c r="B311" s="166"/>
      <c r="C311" s="8">
        <v>4440</v>
      </c>
      <c r="D311" s="11" t="s">
        <v>33</v>
      </c>
      <c r="E311" s="117">
        <v>4821</v>
      </c>
      <c r="F311" s="120"/>
    </row>
    <row r="312" spans="1:6" ht="15.75" customHeight="1">
      <c r="A312" s="15"/>
      <c r="B312" s="60" t="s">
        <v>181</v>
      </c>
      <c r="C312" s="8"/>
      <c r="D312" s="10" t="s">
        <v>179</v>
      </c>
      <c r="E312" s="124">
        <v>5000</v>
      </c>
      <c r="F312" s="120"/>
    </row>
    <row r="313" spans="1:6" ht="15" customHeight="1">
      <c r="A313" s="15"/>
      <c r="B313" s="60"/>
      <c r="C313" s="8">
        <v>4300</v>
      </c>
      <c r="D313" s="11" t="s">
        <v>24</v>
      </c>
      <c r="E313" s="117">
        <v>5000</v>
      </c>
      <c r="F313" s="120"/>
    </row>
    <row r="314" spans="1:6" ht="17.25" customHeight="1">
      <c r="A314" s="14">
        <v>853</v>
      </c>
      <c r="B314" s="57"/>
      <c r="C314" s="8"/>
      <c r="D314" s="12" t="s">
        <v>147</v>
      </c>
      <c r="E314" s="103">
        <f>SUM(E315+E324)</f>
        <v>841473</v>
      </c>
      <c r="F314" s="120"/>
    </row>
    <row r="315" spans="1:6" ht="16.5" customHeight="1">
      <c r="A315" s="15"/>
      <c r="B315" s="57">
        <v>85321</v>
      </c>
      <c r="C315" s="8"/>
      <c r="D315" s="10" t="s">
        <v>19</v>
      </c>
      <c r="E315" s="104">
        <f>SUM(E316:E323)</f>
        <v>79700</v>
      </c>
      <c r="F315" s="120"/>
    </row>
    <row r="316" spans="1:6" ht="15" customHeight="1">
      <c r="A316" s="15"/>
      <c r="B316" s="60"/>
      <c r="C316" s="8">
        <v>4010</v>
      </c>
      <c r="D316" s="11" t="s">
        <v>25</v>
      </c>
      <c r="E316" s="105">
        <v>33780</v>
      </c>
      <c r="F316" s="120"/>
    </row>
    <row r="317" spans="1:6" ht="15" customHeight="1">
      <c r="A317" s="15"/>
      <c r="B317" s="60"/>
      <c r="C317" s="8">
        <v>4040</v>
      </c>
      <c r="D317" s="11" t="s">
        <v>37</v>
      </c>
      <c r="E317" s="105">
        <v>2542</v>
      </c>
      <c r="F317" s="120"/>
    </row>
    <row r="318" spans="1:6" ht="15" customHeight="1">
      <c r="A318" s="15"/>
      <c r="B318" s="60"/>
      <c r="C318" s="8">
        <v>4110</v>
      </c>
      <c r="D318" s="11" t="s">
        <v>27</v>
      </c>
      <c r="E318" s="105">
        <v>6440</v>
      </c>
      <c r="F318" s="120"/>
    </row>
    <row r="319" spans="1:6" ht="15" customHeight="1">
      <c r="A319" s="15"/>
      <c r="B319" s="60"/>
      <c r="C319" s="8">
        <v>4120</v>
      </c>
      <c r="D319" s="11" t="s">
        <v>28</v>
      </c>
      <c r="E319" s="105">
        <v>890</v>
      </c>
      <c r="F319" s="120"/>
    </row>
    <row r="320" spans="1:6" ht="15" customHeight="1">
      <c r="A320" s="15"/>
      <c r="B320" s="60"/>
      <c r="C320" s="8">
        <v>4210</v>
      </c>
      <c r="D320" s="11" t="s">
        <v>29</v>
      </c>
      <c r="E320" s="105">
        <v>1000</v>
      </c>
      <c r="F320" s="120"/>
    </row>
    <row r="321" spans="1:6" ht="15" customHeight="1">
      <c r="A321" s="15"/>
      <c r="B321" s="60"/>
      <c r="C321" s="8">
        <v>4300</v>
      </c>
      <c r="D321" s="11" t="s">
        <v>24</v>
      </c>
      <c r="E321" s="105">
        <v>33630</v>
      </c>
      <c r="F321" s="120"/>
    </row>
    <row r="322" spans="1:6" ht="15" customHeight="1">
      <c r="A322" s="15"/>
      <c r="B322" s="60"/>
      <c r="C322" s="8">
        <v>4410</v>
      </c>
      <c r="D322" s="11" t="s">
        <v>31</v>
      </c>
      <c r="E322" s="105">
        <v>100</v>
      </c>
      <c r="F322" s="120"/>
    </row>
    <row r="323" spans="1:6" ht="15" customHeight="1">
      <c r="A323" s="15"/>
      <c r="B323" s="58"/>
      <c r="C323" s="8">
        <v>4440</v>
      </c>
      <c r="D323" s="11" t="s">
        <v>69</v>
      </c>
      <c r="E323" s="105">
        <v>1318</v>
      </c>
      <c r="F323" s="120"/>
    </row>
    <row r="324" spans="1:6" ht="15" customHeight="1">
      <c r="A324" s="15"/>
      <c r="B324" s="57">
        <v>85333</v>
      </c>
      <c r="C324" s="8"/>
      <c r="D324" s="10" t="s">
        <v>20</v>
      </c>
      <c r="E324" s="104">
        <f>SUM(E325:E338)</f>
        <v>761773</v>
      </c>
      <c r="F324" s="120"/>
    </row>
    <row r="325" spans="1:6" ht="15.75" customHeight="1">
      <c r="A325" s="15"/>
      <c r="B325" s="60"/>
      <c r="C325" s="8">
        <v>3020</v>
      </c>
      <c r="D325" s="11" t="s">
        <v>113</v>
      </c>
      <c r="E325" s="117">
        <v>160</v>
      </c>
      <c r="F325" s="120"/>
    </row>
    <row r="326" spans="1:6" ht="15" customHeight="1">
      <c r="A326" s="15"/>
      <c r="B326" s="60"/>
      <c r="C326" s="8">
        <v>4010</v>
      </c>
      <c r="D326" s="11" t="s">
        <v>25</v>
      </c>
      <c r="E326" s="117">
        <v>499742</v>
      </c>
      <c r="F326" s="120"/>
    </row>
    <row r="327" spans="1:6" ht="15" customHeight="1">
      <c r="A327" s="16"/>
      <c r="B327" s="58"/>
      <c r="C327" s="8">
        <v>4040</v>
      </c>
      <c r="D327" s="11" t="s">
        <v>37</v>
      </c>
      <c r="E327" s="117">
        <v>50123</v>
      </c>
      <c r="F327" s="120"/>
    </row>
    <row r="328" spans="1:6" ht="15" customHeight="1">
      <c r="A328" s="14"/>
      <c r="B328" s="57"/>
      <c r="C328" s="8">
        <v>4110</v>
      </c>
      <c r="D328" s="11" t="s">
        <v>27</v>
      </c>
      <c r="E328" s="117">
        <v>93697</v>
      </c>
      <c r="F328" s="120"/>
    </row>
    <row r="329" spans="1:6" ht="15" customHeight="1">
      <c r="A329" s="15"/>
      <c r="B329" s="60"/>
      <c r="C329" s="8">
        <v>4120</v>
      </c>
      <c r="D329" s="11" t="s">
        <v>28</v>
      </c>
      <c r="E329" s="117">
        <v>13472</v>
      </c>
      <c r="F329" s="120"/>
    </row>
    <row r="330" spans="1:6" ht="15" customHeight="1">
      <c r="A330" s="15"/>
      <c r="B330" s="60"/>
      <c r="C330" s="8">
        <v>4210</v>
      </c>
      <c r="D330" s="11" t="s">
        <v>29</v>
      </c>
      <c r="E330" s="117">
        <v>18200</v>
      </c>
      <c r="F330" s="120"/>
    </row>
    <row r="331" spans="1:6" ht="15" customHeight="1">
      <c r="A331" s="15"/>
      <c r="B331" s="60"/>
      <c r="C331" s="8">
        <v>4260</v>
      </c>
      <c r="D331" s="11" t="s">
        <v>30</v>
      </c>
      <c r="E331" s="117">
        <v>20000</v>
      </c>
      <c r="F331" s="120"/>
    </row>
    <row r="332" spans="1:6" ht="15" customHeight="1">
      <c r="A332" s="15"/>
      <c r="B332" s="60"/>
      <c r="C332" s="8">
        <v>4270</v>
      </c>
      <c r="D332" s="11" t="s">
        <v>38</v>
      </c>
      <c r="E332" s="117">
        <v>20000</v>
      </c>
      <c r="F332" s="120"/>
    </row>
    <row r="333" spans="1:6" ht="15" customHeight="1">
      <c r="A333" s="15"/>
      <c r="B333" s="60"/>
      <c r="C333" s="8">
        <v>4300</v>
      </c>
      <c r="D333" s="11" t="s">
        <v>24</v>
      </c>
      <c r="E333" s="117">
        <v>20000</v>
      </c>
      <c r="F333" s="120"/>
    </row>
    <row r="334" spans="1:6" ht="15" customHeight="1">
      <c r="A334" s="15"/>
      <c r="B334" s="60"/>
      <c r="C334" s="8">
        <v>4410</v>
      </c>
      <c r="D334" s="11" t="s">
        <v>31</v>
      </c>
      <c r="E334" s="117">
        <v>700</v>
      </c>
      <c r="F334" s="120"/>
    </row>
    <row r="335" spans="1:6" ht="15" customHeight="1">
      <c r="A335" s="15"/>
      <c r="B335" s="60"/>
      <c r="C335" s="8">
        <v>4430</v>
      </c>
      <c r="D335" s="11" t="s">
        <v>32</v>
      </c>
      <c r="E335" s="117">
        <v>3000</v>
      </c>
      <c r="F335" s="120"/>
    </row>
    <row r="336" spans="1:6" ht="15" customHeight="1">
      <c r="A336" s="15"/>
      <c r="B336" s="60"/>
      <c r="C336" s="8">
        <v>4440</v>
      </c>
      <c r="D336" s="11" t="s">
        <v>33</v>
      </c>
      <c r="E336" s="117">
        <v>18941</v>
      </c>
      <c r="F336" s="120"/>
    </row>
    <row r="337" spans="1:6" ht="15" customHeight="1">
      <c r="A337" s="15"/>
      <c r="B337" s="60"/>
      <c r="C337" s="8">
        <v>4480</v>
      </c>
      <c r="D337" s="11" t="s">
        <v>98</v>
      </c>
      <c r="E337" s="117">
        <v>3360</v>
      </c>
      <c r="F337" s="120"/>
    </row>
    <row r="338" spans="1:6" ht="24.75" customHeight="1">
      <c r="A338" s="15"/>
      <c r="B338" s="58"/>
      <c r="C338" s="8">
        <v>4520</v>
      </c>
      <c r="D338" s="11" t="s">
        <v>249</v>
      </c>
      <c r="E338" s="117">
        <v>378</v>
      </c>
      <c r="F338" s="120"/>
    </row>
    <row r="339" spans="1:6" ht="15" customHeight="1">
      <c r="A339" s="14">
        <v>854</v>
      </c>
      <c r="B339" s="67"/>
      <c r="C339" s="8"/>
      <c r="D339" s="12" t="s">
        <v>79</v>
      </c>
      <c r="E339" s="103">
        <f>SUM(E340+E346+E364+E377+E392)</f>
        <v>2796093</v>
      </c>
      <c r="F339" s="120"/>
    </row>
    <row r="340" spans="1:6" ht="15" customHeight="1">
      <c r="A340" s="15"/>
      <c r="B340" s="57">
        <v>85401</v>
      </c>
      <c r="C340" s="8"/>
      <c r="D340" s="10" t="s">
        <v>80</v>
      </c>
      <c r="E340" s="104">
        <f>SUM(E341:E345)</f>
        <v>72591</v>
      </c>
      <c r="F340" s="120"/>
    </row>
    <row r="341" spans="1:6" ht="15" customHeight="1">
      <c r="A341" s="15"/>
      <c r="B341" s="60"/>
      <c r="C341" s="8">
        <v>4010</v>
      </c>
      <c r="D341" s="11" t="s">
        <v>25</v>
      </c>
      <c r="E341" s="117">
        <v>52630</v>
      </c>
      <c r="F341" s="120"/>
    </row>
    <row r="342" spans="1:6" ht="15" customHeight="1">
      <c r="A342" s="15"/>
      <c r="B342" s="60"/>
      <c r="C342" s="8">
        <v>4040</v>
      </c>
      <c r="D342" s="11" t="s">
        <v>37</v>
      </c>
      <c r="E342" s="117">
        <v>5122</v>
      </c>
      <c r="F342" s="120"/>
    </row>
    <row r="343" spans="1:6" ht="15" customHeight="1">
      <c r="A343" s="15"/>
      <c r="B343" s="60"/>
      <c r="C343" s="8">
        <v>4110</v>
      </c>
      <c r="D343" s="11" t="s">
        <v>27</v>
      </c>
      <c r="E343" s="117">
        <v>10390</v>
      </c>
      <c r="F343" s="120"/>
    </row>
    <row r="344" spans="1:6" ht="15" customHeight="1">
      <c r="A344" s="15"/>
      <c r="B344" s="60"/>
      <c r="C344" s="8">
        <v>4120</v>
      </c>
      <c r="D344" s="11" t="s">
        <v>28</v>
      </c>
      <c r="E344" s="117">
        <v>1415</v>
      </c>
      <c r="F344" s="120"/>
    </row>
    <row r="345" spans="1:6" ht="15" customHeight="1">
      <c r="A345" s="15"/>
      <c r="B345" s="58"/>
      <c r="C345" s="8">
        <v>4440</v>
      </c>
      <c r="D345" s="11" t="s">
        <v>33</v>
      </c>
      <c r="E345" s="117">
        <v>3034</v>
      </c>
      <c r="F345" s="120"/>
    </row>
    <row r="346" spans="1:6" ht="15" customHeight="1">
      <c r="A346" s="15"/>
      <c r="B346" s="60">
        <v>85403</v>
      </c>
      <c r="C346" s="17"/>
      <c r="D346" s="32" t="s">
        <v>81</v>
      </c>
      <c r="E346" s="123">
        <f>SUM(E347:E363)</f>
        <v>1236143</v>
      </c>
      <c r="F346" s="120"/>
    </row>
    <row r="347" spans="1:6" ht="24" customHeight="1">
      <c r="A347" s="15"/>
      <c r="B347" s="60"/>
      <c r="C347" s="8">
        <v>2540</v>
      </c>
      <c r="D347" s="11" t="s">
        <v>153</v>
      </c>
      <c r="E347" s="117">
        <v>708200</v>
      </c>
      <c r="F347" s="120"/>
    </row>
    <row r="348" spans="1:6" ht="15" customHeight="1">
      <c r="A348" s="15"/>
      <c r="B348" s="60"/>
      <c r="C348" s="17">
        <v>3020</v>
      </c>
      <c r="D348" s="18" t="s">
        <v>113</v>
      </c>
      <c r="E348" s="117">
        <v>1800</v>
      </c>
      <c r="F348" s="120"/>
    </row>
    <row r="349" spans="1:6" ht="15" customHeight="1">
      <c r="A349" s="15"/>
      <c r="B349" s="60"/>
      <c r="C349" s="8">
        <v>3110</v>
      </c>
      <c r="D349" s="11" t="s">
        <v>49</v>
      </c>
      <c r="E349" s="117">
        <v>1500</v>
      </c>
      <c r="F349" s="120"/>
    </row>
    <row r="350" spans="1:6" ht="15" customHeight="1">
      <c r="A350" s="15"/>
      <c r="B350" s="60"/>
      <c r="C350" s="8">
        <v>4010</v>
      </c>
      <c r="D350" s="11" t="s">
        <v>25</v>
      </c>
      <c r="E350" s="117">
        <v>356653</v>
      </c>
      <c r="F350" s="120"/>
    </row>
    <row r="351" spans="1:6" ht="15" customHeight="1">
      <c r="A351" s="15"/>
      <c r="B351" s="60"/>
      <c r="C351" s="17">
        <v>4040</v>
      </c>
      <c r="D351" s="18" t="s">
        <v>37</v>
      </c>
      <c r="E351" s="117">
        <v>29700</v>
      </c>
      <c r="F351" s="120"/>
    </row>
    <row r="352" spans="1:6" ht="15" customHeight="1">
      <c r="A352" s="15"/>
      <c r="B352" s="60"/>
      <c r="C352" s="17">
        <v>4110</v>
      </c>
      <c r="D352" s="18" t="s">
        <v>27</v>
      </c>
      <c r="E352" s="117">
        <v>69505</v>
      </c>
      <c r="F352" s="120"/>
    </row>
    <row r="353" spans="1:6" ht="15" customHeight="1">
      <c r="A353" s="15"/>
      <c r="B353" s="60"/>
      <c r="C353" s="17">
        <v>4120</v>
      </c>
      <c r="D353" s="18" t="s">
        <v>28</v>
      </c>
      <c r="E353" s="117">
        <v>9465</v>
      </c>
      <c r="F353" s="120"/>
    </row>
    <row r="354" spans="1:6" ht="15" customHeight="1">
      <c r="A354" s="15"/>
      <c r="B354" s="60"/>
      <c r="C354" s="8">
        <v>4210</v>
      </c>
      <c r="D354" s="11" t="s">
        <v>29</v>
      </c>
      <c r="E354" s="117">
        <v>10250</v>
      </c>
      <c r="F354" s="120"/>
    </row>
    <row r="355" spans="1:6" ht="15" customHeight="1">
      <c r="A355" s="15"/>
      <c r="B355" s="60"/>
      <c r="C355" s="8">
        <v>4220</v>
      </c>
      <c r="D355" s="11" t="s">
        <v>45</v>
      </c>
      <c r="E355" s="117">
        <v>3000</v>
      </c>
      <c r="F355" s="120"/>
    </row>
    <row r="356" spans="1:6" ht="15" customHeight="1">
      <c r="A356" s="15"/>
      <c r="B356" s="60"/>
      <c r="C356" s="8">
        <v>4260</v>
      </c>
      <c r="D356" s="11" t="s">
        <v>30</v>
      </c>
      <c r="E356" s="117">
        <v>4800</v>
      </c>
      <c r="F356" s="120"/>
    </row>
    <row r="357" spans="1:6" ht="15" customHeight="1">
      <c r="A357" s="15"/>
      <c r="B357" s="60"/>
      <c r="C357" s="8">
        <v>4270</v>
      </c>
      <c r="D357" s="11" t="s">
        <v>38</v>
      </c>
      <c r="E357" s="117">
        <v>200</v>
      </c>
      <c r="F357" s="120"/>
    </row>
    <row r="358" spans="1:6" ht="15" customHeight="1">
      <c r="A358" s="15"/>
      <c r="B358" s="60"/>
      <c r="C358" s="8">
        <v>4280</v>
      </c>
      <c r="D358" s="11" t="s">
        <v>58</v>
      </c>
      <c r="E358" s="117">
        <v>1250</v>
      </c>
      <c r="F358" s="120"/>
    </row>
    <row r="359" spans="1:6" ht="15" customHeight="1">
      <c r="A359" s="15"/>
      <c r="B359" s="60"/>
      <c r="C359" s="8">
        <v>4300</v>
      </c>
      <c r="D359" s="11" t="s">
        <v>24</v>
      </c>
      <c r="E359" s="117">
        <v>3000</v>
      </c>
      <c r="F359" s="120"/>
    </row>
    <row r="360" spans="1:6" ht="15" customHeight="1">
      <c r="A360" s="15"/>
      <c r="B360" s="60"/>
      <c r="C360" s="8">
        <v>4410</v>
      </c>
      <c r="D360" s="11" t="s">
        <v>31</v>
      </c>
      <c r="E360" s="117">
        <v>200</v>
      </c>
      <c r="F360" s="120"/>
    </row>
    <row r="361" spans="1:6" ht="15" customHeight="1">
      <c r="A361" s="15"/>
      <c r="B361" s="60"/>
      <c r="C361" s="8">
        <v>4430</v>
      </c>
      <c r="D361" s="11" t="s">
        <v>32</v>
      </c>
      <c r="E361" s="117">
        <v>900</v>
      </c>
      <c r="F361" s="120"/>
    </row>
    <row r="362" spans="1:6" ht="15" customHeight="1">
      <c r="A362" s="15"/>
      <c r="B362" s="60"/>
      <c r="C362" s="8">
        <v>4440</v>
      </c>
      <c r="D362" s="11" t="s">
        <v>33</v>
      </c>
      <c r="E362" s="117">
        <v>19860</v>
      </c>
      <c r="F362" s="120"/>
    </row>
    <row r="363" spans="1:6" ht="15" customHeight="1">
      <c r="A363" s="15"/>
      <c r="B363" s="58"/>
      <c r="C363" s="8">
        <v>6060</v>
      </c>
      <c r="D363" s="11" t="s">
        <v>112</v>
      </c>
      <c r="E363" s="117">
        <v>15860</v>
      </c>
      <c r="F363" s="120"/>
    </row>
    <row r="364" spans="1:6" ht="24.75" customHeight="1">
      <c r="A364" s="15"/>
      <c r="B364" s="69">
        <v>85406</v>
      </c>
      <c r="C364" s="8"/>
      <c r="D364" s="10" t="s">
        <v>82</v>
      </c>
      <c r="E364" s="104">
        <f>SUM(E365:E376)</f>
        <v>594737</v>
      </c>
      <c r="F364" s="120"/>
    </row>
    <row r="365" spans="1:6" ht="15" customHeight="1">
      <c r="A365" s="15"/>
      <c r="B365" s="70"/>
      <c r="C365" s="8">
        <v>4010</v>
      </c>
      <c r="D365" s="11" t="s">
        <v>25</v>
      </c>
      <c r="E365" s="117">
        <v>401787</v>
      </c>
      <c r="F365" s="120"/>
    </row>
    <row r="366" spans="1:6" ht="15" customHeight="1">
      <c r="A366" s="15"/>
      <c r="B366" s="70"/>
      <c r="C366" s="8">
        <v>4040</v>
      </c>
      <c r="D366" s="11" t="s">
        <v>37</v>
      </c>
      <c r="E366" s="117">
        <v>31613</v>
      </c>
      <c r="F366" s="120"/>
    </row>
    <row r="367" spans="1:6" ht="15" customHeight="1">
      <c r="A367" s="15"/>
      <c r="B367" s="70"/>
      <c r="C367" s="8">
        <v>4110</v>
      </c>
      <c r="D367" s="11" t="s">
        <v>27</v>
      </c>
      <c r="E367" s="117">
        <v>77968</v>
      </c>
      <c r="F367" s="120"/>
    </row>
    <row r="368" spans="1:6" ht="15" customHeight="1">
      <c r="A368" s="15"/>
      <c r="B368" s="70"/>
      <c r="C368" s="8">
        <v>4120</v>
      </c>
      <c r="D368" s="11" t="s">
        <v>28</v>
      </c>
      <c r="E368" s="117">
        <v>10618</v>
      </c>
      <c r="F368" s="120"/>
    </row>
    <row r="369" spans="1:6" ht="15" customHeight="1">
      <c r="A369" s="15"/>
      <c r="B369" s="70"/>
      <c r="C369" s="8">
        <v>4210</v>
      </c>
      <c r="D369" s="11" t="s">
        <v>29</v>
      </c>
      <c r="E369" s="117">
        <v>10000</v>
      </c>
      <c r="F369" s="120"/>
    </row>
    <row r="370" spans="1:6" ht="15" customHeight="1">
      <c r="A370" s="15"/>
      <c r="B370" s="70"/>
      <c r="C370" s="8">
        <v>4240</v>
      </c>
      <c r="D370" s="11" t="s">
        <v>83</v>
      </c>
      <c r="E370" s="117">
        <v>3000</v>
      </c>
      <c r="F370" s="120"/>
    </row>
    <row r="371" spans="1:6" ht="15" customHeight="1">
      <c r="A371" s="15"/>
      <c r="B371" s="70"/>
      <c r="C371" s="8">
        <v>4270</v>
      </c>
      <c r="D371" s="11" t="s">
        <v>38</v>
      </c>
      <c r="E371" s="117">
        <v>500</v>
      </c>
      <c r="F371" s="120"/>
    </row>
    <row r="372" spans="1:6" ht="15" customHeight="1">
      <c r="A372" s="15"/>
      <c r="B372" s="70"/>
      <c r="C372" s="8">
        <v>4280</v>
      </c>
      <c r="D372" s="11" t="s">
        <v>58</v>
      </c>
      <c r="E372" s="117">
        <v>500</v>
      </c>
      <c r="F372" s="120"/>
    </row>
    <row r="373" spans="1:6" ht="15" customHeight="1">
      <c r="A373" s="15"/>
      <c r="B373" s="70"/>
      <c r="C373" s="8">
        <v>4300</v>
      </c>
      <c r="D373" s="11" t="s">
        <v>24</v>
      </c>
      <c r="E373" s="117">
        <v>32250</v>
      </c>
      <c r="F373" s="120"/>
    </row>
    <row r="374" spans="1:6" ht="15" customHeight="1">
      <c r="A374" s="16"/>
      <c r="B374" s="71"/>
      <c r="C374" s="8">
        <v>4410</v>
      </c>
      <c r="D374" s="11" t="s">
        <v>31</v>
      </c>
      <c r="E374" s="117">
        <v>500</v>
      </c>
      <c r="F374" s="120"/>
    </row>
    <row r="375" spans="1:6" ht="15" customHeight="1">
      <c r="A375" s="14"/>
      <c r="B375" s="69"/>
      <c r="C375" s="8">
        <v>4430</v>
      </c>
      <c r="D375" s="11" t="s">
        <v>32</v>
      </c>
      <c r="E375" s="117">
        <v>900</v>
      </c>
      <c r="F375" s="120"/>
    </row>
    <row r="376" spans="1:6" ht="15" customHeight="1">
      <c r="A376" s="15"/>
      <c r="B376" s="70"/>
      <c r="C376" s="8">
        <v>4440</v>
      </c>
      <c r="D376" s="11" t="s">
        <v>69</v>
      </c>
      <c r="E376" s="117">
        <v>25101</v>
      </c>
      <c r="F376" s="120"/>
    </row>
    <row r="377" spans="1:6" ht="15" customHeight="1">
      <c r="A377" s="15"/>
      <c r="B377" s="189">
        <v>85410</v>
      </c>
      <c r="C377" s="8"/>
      <c r="D377" s="10" t="s">
        <v>84</v>
      </c>
      <c r="E377" s="104">
        <f>SUM(E378:E391)</f>
        <v>884502</v>
      </c>
      <c r="F377" s="120"/>
    </row>
    <row r="378" spans="1:6" ht="14.25" customHeight="1">
      <c r="A378" s="15"/>
      <c r="B378" s="190"/>
      <c r="C378" s="8">
        <v>3020</v>
      </c>
      <c r="D378" s="11" t="s">
        <v>50</v>
      </c>
      <c r="E378" s="117">
        <v>9600</v>
      </c>
      <c r="F378" s="120"/>
    </row>
    <row r="379" spans="1:6" ht="15" customHeight="1">
      <c r="A379" s="15"/>
      <c r="B379" s="190"/>
      <c r="C379" s="8">
        <v>4010</v>
      </c>
      <c r="D379" s="11" t="s">
        <v>25</v>
      </c>
      <c r="E379" s="117">
        <v>498828</v>
      </c>
      <c r="F379" s="120"/>
    </row>
    <row r="380" spans="1:6" ht="15" customHeight="1">
      <c r="A380" s="15"/>
      <c r="B380" s="190"/>
      <c r="C380" s="8">
        <v>4040</v>
      </c>
      <c r="D380" s="11" t="s">
        <v>37</v>
      </c>
      <c r="E380" s="117">
        <v>39141</v>
      </c>
      <c r="F380" s="120"/>
    </row>
    <row r="381" spans="1:6" ht="15" customHeight="1">
      <c r="A381" s="15"/>
      <c r="B381" s="190"/>
      <c r="C381" s="8">
        <v>4110</v>
      </c>
      <c r="D381" s="11" t="s">
        <v>27</v>
      </c>
      <c r="E381" s="117">
        <v>96780</v>
      </c>
      <c r="F381" s="120"/>
    </row>
    <row r="382" spans="1:6" ht="15" customHeight="1">
      <c r="A382" s="15"/>
      <c r="B382" s="190"/>
      <c r="C382" s="8">
        <v>4120</v>
      </c>
      <c r="D382" s="11" t="s">
        <v>28</v>
      </c>
      <c r="E382" s="117">
        <v>13180</v>
      </c>
      <c r="F382" s="120"/>
    </row>
    <row r="383" spans="1:6" ht="15" customHeight="1">
      <c r="A383" s="15"/>
      <c r="B383" s="190"/>
      <c r="C383" s="8">
        <v>4210</v>
      </c>
      <c r="D383" s="11" t="s">
        <v>29</v>
      </c>
      <c r="E383" s="117">
        <v>20500</v>
      </c>
      <c r="F383" s="120"/>
    </row>
    <row r="384" spans="1:6" ht="15" customHeight="1">
      <c r="A384" s="15"/>
      <c r="B384" s="190"/>
      <c r="C384" s="8">
        <v>4240</v>
      </c>
      <c r="D384" s="11" t="s">
        <v>83</v>
      </c>
      <c r="E384" s="117">
        <v>1000</v>
      </c>
      <c r="F384" s="120"/>
    </row>
    <row r="385" spans="1:6" ht="15" customHeight="1">
      <c r="A385" s="15"/>
      <c r="B385" s="190"/>
      <c r="C385" s="8">
        <v>4260</v>
      </c>
      <c r="D385" s="11" t="s">
        <v>30</v>
      </c>
      <c r="E385" s="117">
        <v>150000</v>
      </c>
      <c r="F385" s="120"/>
    </row>
    <row r="386" spans="1:6" ht="15" customHeight="1">
      <c r="A386" s="15"/>
      <c r="B386" s="190"/>
      <c r="C386" s="8">
        <v>4270</v>
      </c>
      <c r="D386" s="11" t="s">
        <v>38</v>
      </c>
      <c r="E386" s="117">
        <v>3000</v>
      </c>
      <c r="F386" s="120"/>
    </row>
    <row r="387" spans="1:6" ht="15" customHeight="1">
      <c r="A387" s="15"/>
      <c r="B387" s="190"/>
      <c r="C387" s="8">
        <v>4280</v>
      </c>
      <c r="D387" s="11" t="s">
        <v>58</v>
      </c>
      <c r="E387" s="117">
        <v>5000</v>
      </c>
      <c r="F387" s="120"/>
    </row>
    <row r="388" spans="1:6" ht="15" customHeight="1">
      <c r="A388" s="15"/>
      <c r="B388" s="190"/>
      <c r="C388" s="8">
        <v>4300</v>
      </c>
      <c r="D388" s="11" t="s">
        <v>24</v>
      </c>
      <c r="E388" s="117">
        <v>13700</v>
      </c>
      <c r="F388" s="120"/>
    </row>
    <row r="389" spans="1:6" ht="15" customHeight="1">
      <c r="A389" s="15"/>
      <c r="B389" s="190"/>
      <c r="C389" s="8">
        <v>4410</v>
      </c>
      <c r="D389" s="11" t="s">
        <v>31</v>
      </c>
      <c r="E389" s="117">
        <v>600</v>
      </c>
      <c r="F389" s="120"/>
    </row>
    <row r="390" spans="1:6" ht="15" customHeight="1">
      <c r="A390" s="15"/>
      <c r="B390" s="190"/>
      <c r="C390" s="8">
        <v>4430</v>
      </c>
      <c r="D390" s="11" t="s">
        <v>32</v>
      </c>
      <c r="E390" s="117">
        <v>750</v>
      </c>
      <c r="F390" s="120"/>
    </row>
    <row r="391" spans="1:6" ht="15" customHeight="1">
      <c r="A391" s="15"/>
      <c r="B391" s="190"/>
      <c r="C391" s="8">
        <v>4440</v>
      </c>
      <c r="D391" s="11" t="s">
        <v>33</v>
      </c>
      <c r="E391" s="117">
        <v>32423</v>
      </c>
      <c r="F391" s="120"/>
    </row>
    <row r="392" spans="1:6" ht="15" customHeight="1">
      <c r="A392" s="15"/>
      <c r="B392" s="57">
        <v>85495</v>
      </c>
      <c r="C392" s="8"/>
      <c r="D392" s="10" t="s">
        <v>72</v>
      </c>
      <c r="E392" s="104">
        <f>SUM(E393)</f>
        <v>8120</v>
      </c>
      <c r="F392" s="120"/>
    </row>
    <row r="393" spans="1:6" ht="15" customHeight="1">
      <c r="A393" s="16"/>
      <c r="B393" s="58"/>
      <c r="C393" s="8">
        <v>4440</v>
      </c>
      <c r="D393" s="11" t="s">
        <v>69</v>
      </c>
      <c r="E393" s="117">
        <v>8120</v>
      </c>
      <c r="F393" s="120"/>
    </row>
    <row r="394" spans="1:6" ht="15" customHeight="1">
      <c r="A394" s="15">
        <v>921</v>
      </c>
      <c r="B394" s="60"/>
      <c r="C394" s="19"/>
      <c r="D394" s="65" t="s">
        <v>85</v>
      </c>
      <c r="E394" s="103">
        <f>SUM(E395+E400)</f>
        <v>105000</v>
      </c>
      <c r="F394" s="120"/>
    </row>
    <row r="395" spans="1:6" ht="15" customHeight="1">
      <c r="A395" s="15"/>
      <c r="B395" s="57">
        <v>92105</v>
      </c>
      <c r="C395" s="19"/>
      <c r="D395" s="20" t="s">
        <v>86</v>
      </c>
      <c r="E395" s="104">
        <f>SUM(E396:E399)</f>
        <v>65000</v>
      </c>
      <c r="F395" s="120"/>
    </row>
    <row r="396" spans="1:6" ht="15.75" customHeight="1">
      <c r="A396" s="15"/>
      <c r="B396" s="60"/>
      <c r="C396" s="19">
        <v>3020</v>
      </c>
      <c r="D396" s="31" t="s">
        <v>50</v>
      </c>
      <c r="E396" s="105">
        <v>2000</v>
      </c>
      <c r="F396" s="120"/>
    </row>
    <row r="397" spans="1:6" ht="15" customHeight="1">
      <c r="A397" s="15"/>
      <c r="B397" s="60"/>
      <c r="C397" s="8">
        <v>4210</v>
      </c>
      <c r="D397" s="11" t="s">
        <v>29</v>
      </c>
      <c r="E397" s="105">
        <v>20000</v>
      </c>
      <c r="F397" s="120"/>
    </row>
    <row r="398" spans="1:6" ht="15" customHeight="1">
      <c r="A398" s="15"/>
      <c r="B398" s="60"/>
      <c r="C398" s="8">
        <v>4300</v>
      </c>
      <c r="D398" s="11" t="s">
        <v>24</v>
      </c>
      <c r="E398" s="105">
        <v>42500</v>
      </c>
      <c r="F398" s="120"/>
    </row>
    <row r="399" spans="1:6" ht="15" customHeight="1">
      <c r="A399" s="15"/>
      <c r="B399" s="60"/>
      <c r="C399" s="8">
        <v>4430</v>
      </c>
      <c r="D399" s="11" t="s">
        <v>32</v>
      </c>
      <c r="E399" s="105">
        <v>500</v>
      </c>
      <c r="F399" s="120"/>
    </row>
    <row r="400" spans="1:6" ht="15" customHeight="1">
      <c r="A400" s="15"/>
      <c r="B400" s="57" t="s">
        <v>230</v>
      </c>
      <c r="C400" s="19"/>
      <c r="D400" s="20" t="s">
        <v>231</v>
      </c>
      <c r="E400" s="121">
        <f>SUM(E401)</f>
        <v>40000</v>
      </c>
      <c r="F400" s="120"/>
    </row>
    <row r="401" spans="1:6" ht="22.5">
      <c r="A401" s="15"/>
      <c r="B401" s="60"/>
      <c r="C401" s="19">
        <v>2310</v>
      </c>
      <c r="D401" s="31" t="s">
        <v>232</v>
      </c>
      <c r="E401" s="105">
        <v>40000</v>
      </c>
      <c r="F401" s="120"/>
    </row>
    <row r="402" spans="1:6" ht="15" customHeight="1">
      <c r="A402" s="14">
        <v>926</v>
      </c>
      <c r="B402" s="57"/>
      <c r="C402" s="19"/>
      <c r="D402" s="65" t="s">
        <v>87</v>
      </c>
      <c r="E402" s="103">
        <f>SUM(E403)</f>
        <v>10000</v>
      </c>
      <c r="F402" s="120"/>
    </row>
    <row r="403" spans="1:6" ht="15" customHeight="1">
      <c r="A403" s="15"/>
      <c r="B403" s="57">
        <v>92695</v>
      </c>
      <c r="C403" s="8"/>
      <c r="D403" s="10" t="s">
        <v>72</v>
      </c>
      <c r="E403" s="104">
        <f>SUM(E404:E406)</f>
        <v>10000</v>
      </c>
      <c r="F403" s="120"/>
    </row>
    <row r="404" spans="1:6" ht="15" customHeight="1">
      <c r="A404" s="15"/>
      <c r="B404" s="60"/>
      <c r="C404" s="8">
        <v>3030</v>
      </c>
      <c r="D404" s="11" t="s">
        <v>40</v>
      </c>
      <c r="E404" s="105"/>
      <c r="F404" s="120"/>
    </row>
    <row r="405" spans="1:6" ht="15" customHeight="1">
      <c r="A405" s="15"/>
      <c r="B405" s="60"/>
      <c r="C405" s="8">
        <v>4210</v>
      </c>
      <c r="D405" s="11" t="s">
        <v>29</v>
      </c>
      <c r="E405" s="105">
        <v>5000</v>
      </c>
      <c r="F405" s="120"/>
    </row>
    <row r="406" spans="1:6" ht="15" customHeight="1">
      <c r="A406" s="15"/>
      <c r="B406" s="60"/>
      <c r="C406" s="19">
        <v>4300</v>
      </c>
      <c r="D406" s="31" t="s">
        <v>24</v>
      </c>
      <c r="E406" s="105">
        <v>5000</v>
      </c>
      <c r="F406" s="120"/>
    </row>
    <row r="407" spans="1:6" ht="15" customHeight="1" thickBot="1">
      <c r="A407" s="33"/>
      <c r="B407" s="73"/>
      <c r="C407" s="34"/>
      <c r="D407" s="35" t="s">
        <v>21</v>
      </c>
      <c r="E407" s="115">
        <f>SUM(E9+E12+E17+E26+E31+E46+E89+E112+E117+E121+E244+E252+E314+E339+E394+E402)</f>
        <v>35041535</v>
      </c>
      <c r="F407" s="122"/>
    </row>
    <row r="408" ht="15" customHeight="1" hidden="1"/>
    <row r="409" ht="15" customHeight="1" hidden="1"/>
    <row r="410" ht="15" customHeight="1" hidden="1"/>
    <row r="411" ht="15" customHeight="1" hidden="1"/>
    <row r="412" ht="15" customHeight="1" hidden="1"/>
    <row r="413" ht="15" customHeight="1" hidden="1"/>
    <row r="414" ht="15" customHeight="1" hidden="1"/>
    <row r="415" ht="15" customHeight="1" hidden="1"/>
    <row r="416" ht="15" customHeight="1" hidden="1"/>
    <row r="417" ht="15" customHeight="1" hidden="1"/>
    <row r="418" ht="15" customHeight="1" hidden="1"/>
    <row r="419" ht="15" customHeight="1" hidden="1"/>
    <row r="420" ht="15" customHeight="1" hidden="1"/>
    <row r="421" ht="15" customHeight="1" hidden="1"/>
    <row r="422" ht="15" customHeight="1" hidden="1"/>
    <row r="423" ht="15" customHeight="1" hidden="1"/>
    <row r="424" ht="15" customHeight="1" hidden="1"/>
    <row r="425" ht="15" customHeight="1" hidden="1"/>
    <row r="426" ht="15" customHeight="1" hidden="1"/>
    <row r="427" ht="15" customHeight="1" hidden="1"/>
    <row r="428" ht="15" customHeight="1" hidden="1"/>
    <row r="429" ht="15" customHeight="1" hidden="1"/>
    <row r="430" ht="15" customHeight="1" hidden="1"/>
    <row r="431" ht="15" customHeight="1" thickTop="1"/>
    <row r="432" spans="4:6" ht="15" customHeight="1">
      <c r="D432" s="75"/>
      <c r="E432" s="167" t="s">
        <v>236</v>
      </c>
      <c r="F432" s="167"/>
    </row>
    <row r="433" spans="5:6" ht="6.75" customHeight="1">
      <c r="E433" s="167"/>
      <c r="F433" s="167"/>
    </row>
    <row r="434" spans="4:6" ht="15" customHeight="1">
      <c r="D434" s="75"/>
      <c r="E434" s="167" t="s">
        <v>237</v>
      </c>
      <c r="F434" s="167"/>
    </row>
  </sheetData>
  <mergeCells count="31">
    <mergeCell ref="E7:F7"/>
    <mergeCell ref="A9:A11"/>
    <mergeCell ref="B10:B11"/>
    <mergeCell ref="A6:F6"/>
    <mergeCell ref="A1:D1"/>
    <mergeCell ref="A2:D2"/>
    <mergeCell ref="A4:D4"/>
    <mergeCell ref="E1:F1"/>
    <mergeCell ref="E2:F2"/>
    <mergeCell ref="E3:F3"/>
    <mergeCell ref="E4:F4"/>
    <mergeCell ref="A12:A16"/>
    <mergeCell ref="B15:B16"/>
    <mergeCell ref="A18:A24"/>
    <mergeCell ref="B18:B24"/>
    <mergeCell ref="A26:A28"/>
    <mergeCell ref="B27:B28"/>
    <mergeCell ref="B34:B35"/>
    <mergeCell ref="B194:B201"/>
    <mergeCell ref="B237:B243"/>
    <mergeCell ref="B59:B74"/>
    <mergeCell ref="B113:B114"/>
    <mergeCell ref="B115:B116"/>
    <mergeCell ref="E432:F432"/>
    <mergeCell ref="E433:F433"/>
    <mergeCell ref="E434:F434"/>
    <mergeCell ref="A244:A251"/>
    <mergeCell ref="B247:B248"/>
    <mergeCell ref="B300:B301"/>
    <mergeCell ref="B377:B391"/>
    <mergeCell ref="B302:B311"/>
  </mergeCells>
  <printOptions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5"/>
  <sheetViews>
    <sheetView workbookViewId="0" topLeftCell="A59">
      <selection activeCell="H67" sqref="H67"/>
    </sheetView>
  </sheetViews>
  <sheetFormatPr defaultColWidth="9.00390625" defaultRowHeight="15" customHeight="1"/>
  <cols>
    <col min="1" max="1" width="6.375" style="1" customWidth="1"/>
    <col min="2" max="2" width="6.625" style="74" customWidth="1"/>
    <col min="3" max="3" width="7.875" style="3" customWidth="1"/>
    <col min="4" max="4" width="34.125" style="1" customWidth="1"/>
    <col min="5" max="5" width="13.125" style="36" customWidth="1"/>
    <col min="6" max="6" width="11.125" style="4" customWidth="1"/>
    <col min="7" max="7" width="10.75390625" style="101" customWidth="1"/>
    <col min="8" max="8" width="11.125" style="1" customWidth="1"/>
    <col min="9" max="9" width="11.625" style="1" customWidth="1"/>
    <col min="10" max="10" width="9.875" style="1" customWidth="1"/>
    <col min="11" max="11" width="6.125" style="1" customWidth="1"/>
    <col min="12" max="12" width="8.00390625" style="1" customWidth="1"/>
    <col min="13" max="13" width="5.875" style="1" customWidth="1"/>
    <col min="14" max="14" width="4.00390625" style="1" customWidth="1"/>
    <col min="15" max="15" width="5.125" style="1" customWidth="1"/>
    <col min="16" max="16" width="3.125" style="1" customWidth="1"/>
    <col min="17" max="17" width="4.75390625" style="1" customWidth="1"/>
    <col min="18" max="18" width="4.625" style="1" customWidth="1"/>
    <col min="19" max="19" width="3.75390625" style="1" customWidth="1"/>
    <col min="20" max="20" width="6.125" style="1" customWidth="1"/>
    <col min="21" max="16384" width="9.125" style="1" customWidth="1"/>
  </cols>
  <sheetData>
    <row r="1" spans="1:6" ht="15" customHeight="1">
      <c r="A1" s="176"/>
      <c r="B1" s="176"/>
      <c r="C1" s="176"/>
      <c r="D1" s="176"/>
      <c r="E1" s="176"/>
      <c r="F1" s="176"/>
    </row>
    <row r="2" spans="1:6" ht="15" customHeight="1">
      <c r="A2" s="177"/>
      <c r="B2" s="177"/>
      <c r="C2" s="177"/>
      <c r="D2" s="177"/>
      <c r="E2" s="177"/>
      <c r="F2" s="177"/>
    </row>
    <row r="3" spans="1:8" ht="15" customHeight="1">
      <c r="A3" s="193" t="s">
        <v>172</v>
      </c>
      <c r="B3" s="193"/>
      <c r="C3" s="193"/>
      <c r="D3" s="193"/>
      <c r="E3" s="193"/>
      <c r="F3" s="193"/>
      <c r="G3" s="193"/>
      <c r="H3" s="193"/>
    </row>
    <row r="4" spans="1:5" ht="15" customHeight="1">
      <c r="A4" s="178"/>
      <c r="B4" s="178"/>
      <c r="C4" s="178"/>
      <c r="D4" s="178"/>
      <c r="E4" s="75"/>
    </row>
    <row r="6" spans="1:6" ht="15" customHeight="1" thickBot="1">
      <c r="A6" s="177" t="s">
        <v>134</v>
      </c>
      <c r="B6" s="177"/>
      <c r="C6" s="177"/>
      <c r="D6" s="177"/>
      <c r="E6" s="177"/>
      <c r="F6" s="177"/>
    </row>
    <row r="7" spans="1:10" s="2" customFormat="1" ht="24" customHeight="1" thickTop="1">
      <c r="A7" s="5" t="s">
        <v>0</v>
      </c>
      <c r="B7" s="66" t="s">
        <v>1</v>
      </c>
      <c r="C7" s="6" t="s">
        <v>2</v>
      </c>
      <c r="D7" s="6" t="s">
        <v>3</v>
      </c>
      <c r="E7" s="37" t="s">
        <v>164</v>
      </c>
      <c r="F7" s="195" t="s">
        <v>241</v>
      </c>
      <c r="G7" s="196"/>
      <c r="H7" s="196"/>
      <c r="I7" s="196"/>
      <c r="J7" s="140" t="s">
        <v>245</v>
      </c>
    </row>
    <row r="8" spans="1:10" s="2" customFormat="1" ht="12" customHeight="1">
      <c r="A8" s="16">
        <v>1</v>
      </c>
      <c r="B8" s="92" t="s">
        <v>103</v>
      </c>
      <c r="C8" s="17">
        <v>3</v>
      </c>
      <c r="D8" s="17">
        <v>4</v>
      </c>
      <c r="E8" s="94">
        <v>5</v>
      </c>
      <c r="F8" s="76" t="s">
        <v>242</v>
      </c>
      <c r="G8" s="102" t="s">
        <v>243</v>
      </c>
      <c r="H8" s="143" t="s">
        <v>244</v>
      </c>
      <c r="I8" s="144"/>
      <c r="J8" s="91"/>
    </row>
    <row r="9" spans="1:10" ht="15" customHeight="1">
      <c r="A9" s="194" t="s">
        <v>92</v>
      </c>
      <c r="B9" s="67"/>
      <c r="C9" s="8"/>
      <c r="D9" s="9" t="s">
        <v>4</v>
      </c>
      <c r="E9" s="38">
        <f>SUM(E10+E12)</f>
        <v>110770</v>
      </c>
      <c r="F9" s="38">
        <f>SUM(F10+F12)</f>
        <v>35000</v>
      </c>
      <c r="G9" s="103">
        <f>SUM(G10+G12)</f>
        <v>35000</v>
      </c>
      <c r="H9" s="103">
        <f>SUM(H10+H12)</f>
        <v>35000</v>
      </c>
      <c r="I9" s="93"/>
      <c r="J9" s="141">
        <f>H9/E9</f>
        <v>0.3159700279859168</v>
      </c>
    </row>
    <row r="10" spans="1:10" ht="26.25" customHeight="1">
      <c r="A10" s="194"/>
      <c r="B10" s="183" t="s">
        <v>131</v>
      </c>
      <c r="C10" s="8"/>
      <c r="D10" s="10" t="s">
        <v>5</v>
      </c>
      <c r="E10" s="39">
        <f>SUM(E11)</f>
        <v>15000</v>
      </c>
      <c r="F10" s="39">
        <f>SUM(F11)</f>
        <v>35000</v>
      </c>
      <c r="G10" s="104">
        <f>SUM(G11)</f>
        <v>35000</v>
      </c>
      <c r="H10" s="104">
        <f>SUM(H11)</f>
        <v>35000</v>
      </c>
      <c r="I10" s="93"/>
      <c r="J10" s="141">
        <f aca="true" t="shared" si="0" ref="J10:J73">H10/E10</f>
        <v>2.3333333333333335</v>
      </c>
    </row>
    <row r="11" spans="1:10" ht="15" customHeight="1">
      <c r="A11" s="194"/>
      <c r="B11" s="183"/>
      <c r="C11" s="8">
        <v>4300</v>
      </c>
      <c r="D11" s="11" t="s">
        <v>24</v>
      </c>
      <c r="E11" s="40">
        <v>15000</v>
      </c>
      <c r="F11" s="79">
        <v>35000</v>
      </c>
      <c r="G11" s="105">
        <v>35000</v>
      </c>
      <c r="H11" s="105">
        <v>35000</v>
      </c>
      <c r="I11" s="93"/>
      <c r="J11" s="141">
        <f t="shared" si="0"/>
        <v>2.3333333333333335</v>
      </c>
    </row>
    <row r="12" spans="1:10" ht="15" customHeight="1">
      <c r="A12" s="96"/>
      <c r="B12" s="68" t="s">
        <v>173</v>
      </c>
      <c r="C12" s="8"/>
      <c r="D12" s="10" t="s">
        <v>174</v>
      </c>
      <c r="E12" s="40">
        <v>95770</v>
      </c>
      <c r="F12" s="79"/>
      <c r="G12" s="105"/>
      <c r="H12" s="105"/>
      <c r="I12" s="93"/>
      <c r="J12" s="141">
        <f t="shared" si="0"/>
        <v>0</v>
      </c>
    </row>
    <row r="13" spans="1:10" ht="15" customHeight="1">
      <c r="A13" s="194" t="s">
        <v>93</v>
      </c>
      <c r="B13" s="67"/>
      <c r="C13" s="8"/>
      <c r="D13" s="12" t="s">
        <v>53</v>
      </c>
      <c r="E13" s="41">
        <f>SUM(E14+E16)</f>
        <v>159111</v>
      </c>
      <c r="F13" s="41">
        <f>SUM(F14+F16)</f>
        <v>218844</v>
      </c>
      <c r="G13" s="103">
        <f>SUM(G14+G16)</f>
        <v>198844</v>
      </c>
      <c r="H13" s="103">
        <f>SUM(H14+H16)</f>
        <v>198844</v>
      </c>
      <c r="I13" s="93"/>
      <c r="J13" s="141">
        <f t="shared" si="0"/>
        <v>1.2497187498035962</v>
      </c>
    </row>
    <row r="14" spans="1:10" ht="15" customHeight="1">
      <c r="A14" s="194"/>
      <c r="B14" s="68" t="s">
        <v>139</v>
      </c>
      <c r="C14" s="8"/>
      <c r="D14" s="10" t="s">
        <v>140</v>
      </c>
      <c r="E14" s="39">
        <f>SUM(E15)</f>
        <v>127111</v>
      </c>
      <c r="F14" s="39">
        <f>SUM(F15)</f>
        <v>166844</v>
      </c>
      <c r="G14" s="104">
        <f>SUM(G15)</f>
        <v>166844</v>
      </c>
      <c r="H14" s="104">
        <f>SUM(H15)</f>
        <v>166844</v>
      </c>
      <c r="I14" s="93"/>
      <c r="J14" s="141">
        <f t="shared" si="0"/>
        <v>1.3125850634484821</v>
      </c>
    </row>
    <row r="15" spans="1:10" ht="15" customHeight="1">
      <c r="A15" s="194"/>
      <c r="B15" s="67"/>
      <c r="C15" s="8">
        <v>3030</v>
      </c>
      <c r="D15" s="11" t="s">
        <v>40</v>
      </c>
      <c r="E15" s="40">
        <v>127111</v>
      </c>
      <c r="F15" s="79">
        <v>166844</v>
      </c>
      <c r="G15" s="105">
        <v>166844</v>
      </c>
      <c r="H15" s="105">
        <v>166844</v>
      </c>
      <c r="I15" s="93"/>
      <c r="J15" s="141">
        <f t="shared" si="0"/>
        <v>1.3125850634484821</v>
      </c>
    </row>
    <row r="16" spans="1:10" ht="15" customHeight="1">
      <c r="A16" s="194"/>
      <c r="B16" s="183" t="s">
        <v>133</v>
      </c>
      <c r="C16" s="8"/>
      <c r="D16" s="10" t="s">
        <v>54</v>
      </c>
      <c r="E16" s="39">
        <f>SUM(E17)</f>
        <v>32000</v>
      </c>
      <c r="F16" s="39">
        <f>SUM(F17)</f>
        <v>52000</v>
      </c>
      <c r="G16" s="104">
        <f>SUM(G17)</f>
        <v>32000</v>
      </c>
      <c r="H16" s="104">
        <f>SUM(H17)</f>
        <v>32000</v>
      </c>
      <c r="I16" s="93"/>
      <c r="J16" s="141">
        <f t="shared" si="0"/>
        <v>1</v>
      </c>
    </row>
    <row r="17" spans="1:10" ht="15" customHeight="1">
      <c r="A17" s="194"/>
      <c r="B17" s="183"/>
      <c r="C17" s="8">
        <v>4300</v>
      </c>
      <c r="D17" s="11" t="s">
        <v>24</v>
      </c>
      <c r="E17" s="40">
        <v>32000</v>
      </c>
      <c r="F17" s="79">
        <v>52000</v>
      </c>
      <c r="G17" s="105">
        <v>32000</v>
      </c>
      <c r="H17" s="105">
        <v>32000</v>
      </c>
      <c r="I17" s="93"/>
      <c r="J17" s="141">
        <f t="shared" si="0"/>
        <v>1</v>
      </c>
    </row>
    <row r="18" spans="1:10" ht="15" customHeight="1">
      <c r="A18" s="61">
        <v>600</v>
      </c>
      <c r="B18" s="67"/>
      <c r="C18" s="8"/>
      <c r="D18" s="12" t="s">
        <v>126</v>
      </c>
      <c r="E18" s="41">
        <f>SUM(E19)</f>
        <v>2201624</v>
      </c>
      <c r="F18" s="41">
        <f>SUM(F19)</f>
        <v>0</v>
      </c>
      <c r="G18" s="103">
        <f>SUM(G19)</f>
        <v>3990264</v>
      </c>
      <c r="H18" s="103">
        <f>SUM(H19)</f>
        <v>1000552</v>
      </c>
      <c r="I18" s="93"/>
      <c r="J18" s="141">
        <f t="shared" si="0"/>
        <v>0.45446088887112424</v>
      </c>
    </row>
    <row r="19" spans="1:10" ht="17.25" customHeight="1">
      <c r="A19" s="197"/>
      <c r="B19" s="185">
        <v>60014</v>
      </c>
      <c r="C19" s="8"/>
      <c r="D19" s="10" t="s">
        <v>22</v>
      </c>
      <c r="E19" s="39">
        <f>SUM(E20:E26)</f>
        <v>2201624</v>
      </c>
      <c r="F19" s="39">
        <f>SUM(F20:F26)</f>
        <v>0</v>
      </c>
      <c r="G19" s="104">
        <f>SUM(G20:G27)</f>
        <v>3990264</v>
      </c>
      <c r="H19" s="104">
        <f>SUM(H20:H27)</f>
        <v>1000552</v>
      </c>
      <c r="I19" s="93"/>
      <c r="J19" s="141">
        <f t="shared" si="0"/>
        <v>0.45446088887112424</v>
      </c>
    </row>
    <row r="20" spans="1:10" ht="36.75" customHeight="1">
      <c r="A20" s="197"/>
      <c r="B20" s="186"/>
      <c r="C20" s="8">
        <v>2310</v>
      </c>
      <c r="D20" s="11" t="s">
        <v>89</v>
      </c>
      <c r="E20" s="42">
        <v>238500</v>
      </c>
      <c r="F20" s="80"/>
      <c r="G20" s="106">
        <v>166855</v>
      </c>
      <c r="H20" s="106">
        <v>166855</v>
      </c>
      <c r="I20" s="93"/>
      <c r="J20" s="141">
        <f t="shared" si="0"/>
        <v>0.6996016771488469</v>
      </c>
    </row>
    <row r="21" spans="1:10" ht="15" customHeight="1">
      <c r="A21" s="197"/>
      <c r="B21" s="186"/>
      <c r="C21" s="8">
        <v>4210</v>
      </c>
      <c r="D21" s="11" t="s">
        <v>29</v>
      </c>
      <c r="E21" s="40">
        <v>5000</v>
      </c>
      <c r="F21" s="79"/>
      <c r="G21" s="106">
        <v>5000</v>
      </c>
      <c r="H21" s="106">
        <v>5000</v>
      </c>
      <c r="I21" s="93"/>
      <c r="J21" s="141">
        <f t="shared" si="0"/>
        <v>1</v>
      </c>
    </row>
    <row r="22" spans="1:10" ht="15" customHeight="1">
      <c r="A22" s="197"/>
      <c r="B22" s="186"/>
      <c r="C22" s="8">
        <v>4270</v>
      </c>
      <c r="D22" s="11" t="s">
        <v>38</v>
      </c>
      <c r="E22" s="40">
        <v>126000</v>
      </c>
      <c r="F22" s="79"/>
      <c r="G22" s="106">
        <v>189000</v>
      </c>
      <c r="H22" s="106">
        <v>189000</v>
      </c>
      <c r="I22" s="93"/>
      <c r="J22" s="141">
        <f t="shared" si="0"/>
        <v>1.5</v>
      </c>
    </row>
    <row r="23" spans="1:10" ht="15.75" customHeight="1">
      <c r="A23" s="197"/>
      <c r="B23" s="186"/>
      <c r="C23" s="8">
        <v>4300</v>
      </c>
      <c r="D23" s="13" t="s">
        <v>124</v>
      </c>
      <c r="E23" s="43">
        <v>183244</v>
      </c>
      <c r="F23" s="79"/>
      <c r="G23" s="106">
        <v>253345</v>
      </c>
      <c r="H23" s="106">
        <v>243345</v>
      </c>
      <c r="I23" s="93"/>
      <c r="J23" s="141">
        <f t="shared" si="0"/>
        <v>1.3279834537556483</v>
      </c>
    </row>
    <row r="24" spans="1:10" ht="15.75" customHeight="1">
      <c r="A24" s="197"/>
      <c r="B24" s="186"/>
      <c r="C24" s="8">
        <v>4430</v>
      </c>
      <c r="D24" s="13" t="s">
        <v>125</v>
      </c>
      <c r="E24" s="43">
        <v>5000</v>
      </c>
      <c r="F24" s="79"/>
      <c r="G24" s="106">
        <v>5000</v>
      </c>
      <c r="H24" s="106">
        <v>5000</v>
      </c>
      <c r="I24" s="93"/>
      <c r="J24" s="141">
        <f t="shared" si="0"/>
        <v>1</v>
      </c>
    </row>
    <row r="25" spans="1:10" ht="15" customHeight="1">
      <c r="A25" s="197"/>
      <c r="B25" s="186"/>
      <c r="C25" s="8">
        <v>6050</v>
      </c>
      <c r="D25" s="11" t="s">
        <v>48</v>
      </c>
      <c r="E25" s="40">
        <v>1042000</v>
      </c>
      <c r="F25" s="79"/>
      <c r="G25" s="106">
        <v>315852</v>
      </c>
      <c r="H25" s="106">
        <v>315852</v>
      </c>
      <c r="I25" s="93"/>
      <c r="J25" s="141">
        <f t="shared" si="0"/>
        <v>0.30312092130518237</v>
      </c>
    </row>
    <row r="26" spans="1:10" ht="17.25" customHeight="1">
      <c r="A26" s="62"/>
      <c r="B26" s="71"/>
      <c r="C26" s="8">
        <v>6052</v>
      </c>
      <c r="D26" s="11" t="s">
        <v>165</v>
      </c>
      <c r="E26" s="40">
        <v>601880</v>
      </c>
      <c r="F26" s="79"/>
      <c r="G26" s="106">
        <v>2989712</v>
      </c>
      <c r="H26" s="106"/>
      <c r="I26" s="93"/>
      <c r="J26" s="141">
        <f t="shared" si="0"/>
        <v>0</v>
      </c>
    </row>
    <row r="27" spans="1:10" ht="36.75" customHeight="1">
      <c r="A27" s="116"/>
      <c r="B27" s="71"/>
      <c r="C27" s="8">
        <v>6610</v>
      </c>
      <c r="D27" s="11" t="s">
        <v>228</v>
      </c>
      <c r="E27" s="40"/>
      <c r="F27" s="79"/>
      <c r="G27" s="117">
        <v>65500</v>
      </c>
      <c r="H27" s="117">
        <v>75500</v>
      </c>
      <c r="I27" s="93"/>
      <c r="J27" s="141" t="e">
        <f t="shared" si="0"/>
        <v>#DIV/0!</v>
      </c>
    </row>
    <row r="28" spans="1:10" ht="15" customHeight="1">
      <c r="A28" s="187">
        <v>700</v>
      </c>
      <c r="B28" s="67"/>
      <c r="C28" s="8"/>
      <c r="D28" s="12" t="s">
        <v>6</v>
      </c>
      <c r="E28" s="41">
        <f>SUM(E29)</f>
        <v>49770</v>
      </c>
      <c r="F28" s="41">
        <f>SUM(F29)</f>
        <v>42000</v>
      </c>
      <c r="G28" s="103">
        <f>SUM(G29)</f>
        <v>78864</v>
      </c>
      <c r="H28" s="103">
        <f>SUM(H29)</f>
        <v>78864</v>
      </c>
      <c r="I28" s="93"/>
      <c r="J28" s="141">
        <f t="shared" si="0"/>
        <v>1.58456901748041</v>
      </c>
    </row>
    <row r="29" spans="1:10" ht="15" customHeight="1">
      <c r="A29" s="188"/>
      <c r="B29" s="189">
        <v>70005</v>
      </c>
      <c r="C29" s="8"/>
      <c r="D29" s="10" t="s">
        <v>7</v>
      </c>
      <c r="E29" s="39">
        <f>SUM(E30:E39)</f>
        <v>49770</v>
      </c>
      <c r="F29" s="39">
        <f>SUM(F30:F39)</f>
        <v>42000</v>
      </c>
      <c r="G29" s="104">
        <f>SUM(G30+G33+G36+G39)</f>
        <v>78864</v>
      </c>
      <c r="H29" s="104">
        <f>SUM(H30+H33+H36+H39)</f>
        <v>78864</v>
      </c>
      <c r="I29" s="93"/>
      <c r="J29" s="141">
        <f t="shared" si="0"/>
        <v>1.58456901748041</v>
      </c>
    </row>
    <row r="30" spans="1:10" ht="15" customHeight="1">
      <c r="A30" s="188"/>
      <c r="B30" s="190"/>
      <c r="C30" s="8">
        <v>4300</v>
      </c>
      <c r="D30" s="11" t="s">
        <v>24</v>
      </c>
      <c r="E30" s="40">
        <v>44000</v>
      </c>
      <c r="F30" s="79">
        <v>42000</v>
      </c>
      <c r="G30" s="106">
        <f>SUM(G31:G32)</f>
        <v>35900</v>
      </c>
      <c r="H30" s="106">
        <f>SUM(H31:H32)</f>
        <v>35900</v>
      </c>
      <c r="I30" s="93"/>
      <c r="J30" s="141">
        <f t="shared" si="0"/>
        <v>0.8159090909090909</v>
      </c>
    </row>
    <row r="31" spans="1:10" ht="15" customHeight="1">
      <c r="A31" s="15"/>
      <c r="B31" s="60"/>
      <c r="C31" s="8"/>
      <c r="D31" s="11" t="s">
        <v>224</v>
      </c>
      <c r="E31" s="40"/>
      <c r="F31" s="79"/>
      <c r="G31" s="106">
        <v>14300</v>
      </c>
      <c r="H31" s="106">
        <v>14300</v>
      </c>
      <c r="I31" s="93"/>
      <c r="J31" s="141" t="e">
        <f t="shared" si="0"/>
        <v>#DIV/0!</v>
      </c>
    </row>
    <row r="32" spans="1:10" ht="15" customHeight="1">
      <c r="A32" s="15"/>
      <c r="B32" s="60"/>
      <c r="C32" s="8"/>
      <c r="D32" s="11" t="s">
        <v>225</v>
      </c>
      <c r="E32" s="40"/>
      <c r="F32" s="79"/>
      <c r="G32" s="106">
        <v>21600</v>
      </c>
      <c r="H32" s="106">
        <v>21600</v>
      </c>
      <c r="I32" s="93"/>
      <c r="J32" s="141" t="e">
        <f t="shared" si="0"/>
        <v>#DIV/0!</v>
      </c>
    </row>
    <row r="33" spans="1:10" ht="15" customHeight="1">
      <c r="A33" s="16"/>
      <c r="B33" s="58"/>
      <c r="C33" s="8">
        <v>4430</v>
      </c>
      <c r="D33" s="11" t="s">
        <v>32</v>
      </c>
      <c r="E33" s="40">
        <v>3750</v>
      </c>
      <c r="F33" s="79"/>
      <c r="G33" s="106">
        <f>SUM(G34:G35)</f>
        <v>12000</v>
      </c>
      <c r="H33" s="106">
        <f>SUM(H34:H35)</f>
        <v>12000</v>
      </c>
      <c r="I33" s="93"/>
      <c r="J33" s="141">
        <f t="shared" si="0"/>
        <v>3.2</v>
      </c>
    </row>
    <row r="34" spans="1:10" ht="15" customHeight="1">
      <c r="A34" s="15"/>
      <c r="B34" s="58"/>
      <c r="C34" s="8"/>
      <c r="D34" s="11" t="s">
        <v>224</v>
      </c>
      <c r="E34" s="40"/>
      <c r="F34" s="79"/>
      <c r="G34" s="106">
        <v>2000</v>
      </c>
      <c r="H34" s="106">
        <v>2000</v>
      </c>
      <c r="I34" s="93"/>
      <c r="J34" s="141" t="e">
        <f t="shared" si="0"/>
        <v>#DIV/0!</v>
      </c>
    </row>
    <row r="35" spans="1:10" ht="15" customHeight="1">
      <c r="A35" s="15"/>
      <c r="B35" s="58"/>
      <c r="C35" s="8"/>
      <c r="D35" s="11" t="s">
        <v>225</v>
      </c>
      <c r="E35" s="40"/>
      <c r="F35" s="79"/>
      <c r="G35" s="106">
        <v>10000</v>
      </c>
      <c r="H35" s="106">
        <v>10000</v>
      </c>
      <c r="I35" s="93"/>
      <c r="J35" s="141" t="e">
        <f t="shared" si="0"/>
        <v>#DIV/0!</v>
      </c>
    </row>
    <row r="36" spans="1:10" ht="25.5" customHeight="1">
      <c r="A36" s="15"/>
      <c r="B36" s="58"/>
      <c r="C36" s="8">
        <v>4590</v>
      </c>
      <c r="D36" s="11" t="s">
        <v>223</v>
      </c>
      <c r="E36" s="40"/>
      <c r="F36" s="79"/>
      <c r="G36" s="106">
        <f>SUM(G37:G38)</f>
        <v>30964</v>
      </c>
      <c r="H36" s="106">
        <f>SUM(H37:H38)</f>
        <v>30964</v>
      </c>
      <c r="I36" s="93"/>
      <c r="J36" s="141" t="e">
        <f t="shared" si="0"/>
        <v>#DIV/0!</v>
      </c>
    </row>
    <row r="37" spans="1:10" ht="13.5" customHeight="1">
      <c r="A37" s="15"/>
      <c r="B37" s="58"/>
      <c r="C37" s="8"/>
      <c r="D37" s="11" t="s">
        <v>226</v>
      </c>
      <c r="E37" s="40"/>
      <c r="F37" s="79"/>
      <c r="G37" s="106">
        <v>5264</v>
      </c>
      <c r="H37" s="106">
        <v>5264</v>
      </c>
      <c r="I37" s="93"/>
      <c r="J37" s="141" t="e">
        <f t="shared" si="0"/>
        <v>#DIV/0!</v>
      </c>
    </row>
    <row r="38" spans="1:10" ht="13.5" customHeight="1">
      <c r="A38" s="15"/>
      <c r="B38" s="58"/>
      <c r="C38" s="8"/>
      <c r="D38" s="11" t="s">
        <v>227</v>
      </c>
      <c r="E38" s="40"/>
      <c r="F38" s="79"/>
      <c r="G38" s="106">
        <v>25700</v>
      </c>
      <c r="H38" s="106">
        <v>25700</v>
      </c>
      <c r="I38" s="93"/>
      <c r="J38" s="141" t="e">
        <f t="shared" si="0"/>
        <v>#DIV/0!</v>
      </c>
    </row>
    <row r="39" spans="1:10" ht="15" customHeight="1">
      <c r="A39" s="15"/>
      <c r="B39" s="58"/>
      <c r="C39" s="8">
        <v>6060</v>
      </c>
      <c r="D39" s="11" t="s">
        <v>112</v>
      </c>
      <c r="E39" s="40">
        <v>2020</v>
      </c>
      <c r="F39" s="79"/>
      <c r="G39" s="106"/>
      <c r="H39" s="106"/>
      <c r="I39" s="93"/>
      <c r="J39" s="141">
        <f t="shared" si="0"/>
        <v>0</v>
      </c>
    </row>
    <row r="40" spans="1:10" ht="15" customHeight="1">
      <c r="A40" s="14">
        <v>710</v>
      </c>
      <c r="B40" s="67"/>
      <c r="C40" s="8"/>
      <c r="D40" s="12" t="s">
        <v>8</v>
      </c>
      <c r="E40" s="41">
        <f>SUM(E41+E43+E45)</f>
        <v>196816</v>
      </c>
      <c r="F40" s="41">
        <f>SUM(F41+F43+F45)</f>
        <v>214274</v>
      </c>
      <c r="G40" s="103">
        <f>SUM(G41+G43+G45)</f>
        <v>178000</v>
      </c>
      <c r="H40" s="103">
        <f>SUM(H41+H43+H45)</f>
        <v>178000</v>
      </c>
      <c r="I40" s="93"/>
      <c r="J40" s="141">
        <f t="shared" si="0"/>
        <v>0.9043980164214291</v>
      </c>
    </row>
    <row r="41" spans="1:10" ht="24" customHeight="1">
      <c r="A41" s="15"/>
      <c r="B41" s="57">
        <v>71013</v>
      </c>
      <c r="C41" s="8"/>
      <c r="D41" s="10" t="s">
        <v>141</v>
      </c>
      <c r="E41" s="39">
        <f>SUM(E42)</f>
        <v>40000</v>
      </c>
      <c r="F41" s="39">
        <f>SUM(F42)</f>
        <v>40000</v>
      </c>
      <c r="G41" s="104">
        <f>SUM(G42)</f>
        <v>40000</v>
      </c>
      <c r="H41" s="104">
        <f>SUM(H42)</f>
        <v>40000</v>
      </c>
      <c r="I41" s="93"/>
      <c r="J41" s="141">
        <f t="shared" si="0"/>
        <v>1</v>
      </c>
    </row>
    <row r="42" spans="1:10" ht="15" customHeight="1">
      <c r="A42" s="16"/>
      <c r="B42" s="58"/>
      <c r="C42" s="8">
        <v>4300</v>
      </c>
      <c r="D42" s="11" t="s">
        <v>24</v>
      </c>
      <c r="E42" s="40">
        <v>40000</v>
      </c>
      <c r="F42" s="79">
        <v>40000</v>
      </c>
      <c r="G42" s="106">
        <v>40000</v>
      </c>
      <c r="H42" s="106">
        <v>40000</v>
      </c>
      <c r="I42" s="93"/>
      <c r="J42" s="141">
        <f t="shared" si="0"/>
        <v>1</v>
      </c>
    </row>
    <row r="43" spans="1:10" ht="15" customHeight="1">
      <c r="A43" s="15"/>
      <c r="B43" s="190">
        <v>71014</v>
      </c>
      <c r="C43" s="17"/>
      <c r="D43" s="10" t="s">
        <v>9</v>
      </c>
      <c r="E43" s="39">
        <f>SUM(E44)</f>
        <v>50000</v>
      </c>
      <c r="F43" s="39">
        <f>SUM(F44)</f>
        <v>50000</v>
      </c>
      <c r="G43" s="104">
        <f>SUM(G44)</f>
        <v>50000</v>
      </c>
      <c r="H43" s="104">
        <f>SUM(H44)</f>
        <v>50000</v>
      </c>
      <c r="I43" s="93"/>
      <c r="J43" s="141">
        <f t="shared" si="0"/>
        <v>1</v>
      </c>
    </row>
    <row r="44" spans="1:10" ht="15" customHeight="1">
      <c r="A44" s="15"/>
      <c r="B44" s="166"/>
      <c r="C44" s="8">
        <v>4300</v>
      </c>
      <c r="D44" s="11" t="s">
        <v>36</v>
      </c>
      <c r="E44" s="40">
        <v>50000</v>
      </c>
      <c r="F44" s="79">
        <v>50000</v>
      </c>
      <c r="G44" s="106">
        <v>50000</v>
      </c>
      <c r="H44" s="106">
        <v>50000</v>
      </c>
      <c r="I44" s="93"/>
      <c r="J44" s="141">
        <f t="shared" si="0"/>
        <v>1</v>
      </c>
    </row>
    <row r="45" spans="1:10" ht="15" customHeight="1">
      <c r="A45" s="15"/>
      <c r="B45" s="57">
        <v>71015</v>
      </c>
      <c r="C45" s="8"/>
      <c r="D45" s="10" t="s">
        <v>10</v>
      </c>
      <c r="E45" s="39">
        <f>SUM(E46:E56)</f>
        <v>106816</v>
      </c>
      <c r="F45" s="39">
        <f>SUM(F46:F56)</f>
        <v>124274</v>
      </c>
      <c r="G45" s="104">
        <f>SUM(G46:G56)</f>
        <v>88000</v>
      </c>
      <c r="H45" s="104">
        <f>SUM(H46:H56)</f>
        <v>88000</v>
      </c>
      <c r="I45" s="93"/>
      <c r="J45" s="141">
        <f t="shared" si="0"/>
        <v>0.8238466147393649</v>
      </c>
    </row>
    <row r="46" spans="1:10" ht="15" customHeight="1">
      <c r="A46" s="15"/>
      <c r="B46" s="60"/>
      <c r="C46" s="8">
        <v>4010</v>
      </c>
      <c r="D46" s="11" t="s">
        <v>25</v>
      </c>
      <c r="E46" s="40">
        <v>69188</v>
      </c>
      <c r="F46" s="79">
        <v>67029</v>
      </c>
      <c r="G46" s="106">
        <v>39800</v>
      </c>
      <c r="H46" s="106">
        <v>39800</v>
      </c>
      <c r="I46" s="93"/>
      <c r="J46" s="141">
        <f t="shared" si="0"/>
        <v>0.5752442620107533</v>
      </c>
    </row>
    <row r="47" spans="1:10" ht="25.5" customHeight="1">
      <c r="A47" s="15"/>
      <c r="B47" s="60"/>
      <c r="C47" s="8">
        <v>4020</v>
      </c>
      <c r="D47" s="11" t="s">
        <v>166</v>
      </c>
      <c r="E47" s="40">
        <v>3000</v>
      </c>
      <c r="F47" s="79">
        <v>24000</v>
      </c>
      <c r="G47" s="106">
        <v>24000</v>
      </c>
      <c r="H47" s="106">
        <v>24000</v>
      </c>
      <c r="I47" s="93"/>
      <c r="J47" s="141">
        <f t="shared" si="0"/>
        <v>8</v>
      </c>
    </row>
    <row r="48" spans="1:10" ht="15" customHeight="1">
      <c r="A48" s="15"/>
      <c r="B48" s="60"/>
      <c r="C48" s="8">
        <v>4040</v>
      </c>
      <c r="D48" s="11" t="s">
        <v>37</v>
      </c>
      <c r="E48" s="40">
        <v>3616</v>
      </c>
      <c r="F48" s="79">
        <v>5378</v>
      </c>
      <c r="G48" s="106">
        <v>5427</v>
      </c>
      <c r="H48" s="106">
        <v>5427</v>
      </c>
      <c r="I48" s="93"/>
      <c r="J48" s="141">
        <f t="shared" si="0"/>
        <v>1.500829646017699</v>
      </c>
    </row>
    <row r="49" spans="1:10" ht="15" customHeight="1">
      <c r="A49" s="15"/>
      <c r="B49" s="60"/>
      <c r="C49" s="8">
        <v>4110</v>
      </c>
      <c r="D49" s="11" t="s">
        <v>27</v>
      </c>
      <c r="E49" s="40">
        <v>13513</v>
      </c>
      <c r="F49" s="79">
        <v>17537</v>
      </c>
      <c r="G49" s="106">
        <v>12592</v>
      </c>
      <c r="H49" s="106">
        <v>12592</v>
      </c>
      <c r="I49" s="93"/>
      <c r="J49" s="141">
        <f t="shared" si="0"/>
        <v>0.9318434100495819</v>
      </c>
    </row>
    <row r="50" spans="1:10" ht="15" customHeight="1">
      <c r="A50" s="15"/>
      <c r="B50" s="60"/>
      <c r="C50" s="8">
        <v>4120</v>
      </c>
      <c r="D50" s="11" t="s">
        <v>28</v>
      </c>
      <c r="E50" s="40">
        <v>1826</v>
      </c>
      <c r="F50" s="79">
        <v>2362</v>
      </c>
      <c r="G50" s="106">
        <v>1696</v>
      </c>
      <c r="H50" s="106">
        <v>1696</v>
      </c>
      <c r="I50" s="93"/>
      <c r="J50" s="141">
        <f t="shared" si="0"/>
        <v>0.9288061336254108</v>
      </c>
    </row>
    <row r="51" spans="1:10" ht="15" customHeight="1">
      <c r="A51" s="15"/>
      <c r="B51" s="60"/>
      <c r="C51" s="8">
        <v>4210</v>
      </c>
      <c r="D51" s="11" t="s">
        <v>29</v>
      </c>
      <c r="E51" s="40">
        <v>3873</v>
      </c>
      <c r="F51" s="79">
        <v>2000</v>
      </c>
      <c r="G51" s="106">
        <v>1000</v>
      </c>
      <c r="H51" s="106">
        <v>1000</v>
      </c>
      <c r="I51" s="93"/>
      <c r="J51" s="141">
        <f t="shared" si="0"/>
        <v>0.2581977794990963</v>
      </c>
    </row>
    <row r="52" spans="1:10" ht="15" customHeight="1">
      <c r="A52" s="16"/>
      <c r="B52" s="58"/>
      <c r="C52" s="8">
        <v>4280</v>
      </c>
      <c r="D52" s="11" t="s">
        <v>58</v>
      </c>
      <c r="E52" s="40">
        <v>400</v>
      </c>
      <c r="F52" s="79"/>
      <c r="G52" s="106"/>
      <c r="H52" s="106"/>
      <c r="I52" s="93"/>
      <c r="J52" s="141">
        <f t="shared" si="0"/>
        <v>0</v>
      </c>
    </row>
    <row r="53" spans="1:10" ht="15" customHeight="1">
      <c r="A53" s="14"/>
      <c r="B53" s="57"/>
      <c r="C53" s="8">
        <v>4300</v>
      </c>
      <c r="D53" s="11" t="s">
        <v>24</v>
      </c>
      <c r="E53" s="40">
        <v>4500</v>
      </c>
      <c r="F53" s="79">
        <v>2700</v>
      </c>
      <c r="G53" s="106">
        <v>1440</v>
      </c>
      <c r="H53" s="106">
        <v>1440</v>
      </c>
      <c r="I53" s="93"/>
      <c r="J53" s="141">
        <f t="shared" si="0"/>
        <v>0.32</v>
      </c>
    </row>
    <row r="54" spans="1:10" ht="15" customHeight="1">
      <c r="A54" s="15"/>
      <c r="B54" s="60"/>
      <c r="C54" s="8">
        <v>4410</v>
      </c>
      <c r="D54" s="11" t="s">
        <v>31</v>
      </c>
      <c r="E54" s="40">
        <v>1500</v>
      </c>
      <c r="F54" s="79">
        <v>500</v>
      </c>
      <c r="G54" s="106">
        <v>320</v>
      </c>
      <c r="H54" s="106">
        <v>320</v>
      </c>
      <c r="I54" s="93"/>
      <c r="J54" s="141">
        <f t="shared" si="0"/>
        <v>0.21333333333333335</v>
      </c>
    </row>
    <row r="55" spans="1:10" ht="15" customHeight="1">
      <c r="A55" s="15"/>
      <c r="B55" s="60"/>
      <c r="C55" s="8">
        <v>4440</v>
      </c>
      <c r="D55" s="11" t="s">
        <v>33</v>
      </c>
      <c r="E55" s="40">
        <v>1400</v>
      </c>
      <c r="F55" s="79">
        <v>2768</v>
      </c>
      <c r="G55" s="106">
        <v>1725</v>
      </c>
      <c r="H55" s="106">
        <v>1725</v>
      </c>
      <c r="I55" s="93"/>
      <c r="J55" s="141">
        <f t="shared" si="0"/>
        <v>1.2321428571428572</v>
      </c>
    </row>
    <row r="56" spans="1:10" ht="15" customHeight="1">
      <c r="A56" s="16"/>
      <c r="B56" s="58"/>
      <c r="C56" s="8">
        <v>6060</v>
      </c>
      <c r="D56" s="11" t="s">
        <v>112</v>
      </c>
      <c r="E56" s="40">
        <v>4000</v>
      </c>
      <c r="F56" s="79"/>
      <c r="G56" s="106"/>
      <c r="H56" s="106"/>
      <c r="I56" s="93"/>
      <c r="J56" s="141">
        <f t="shared" si="0"/>
        <v>0</v>
      </c>
    </row>
    <row r="57" spans="1:10" ht="15" customHeight="1">
      <c r="A57" s="14">
        <v>750</v>
      </c>
      <c r="B57" s="67"/>
      <c r="C57" s="8"/>
      <c r="D57" s="12" t="s">
        <v>11</v>
      </c>
      <c r="E57" s="41">
        <f>SUM(E58+E63+E71+E126+E133)</f>
        <v>4077567</v>
      </c>
      <c r="F57" s="41">
        <f>SUM(F58+F63+F71+F126+F133)</f>
        <v>4062396</v>
      </c>
      <c r="G57" s="103">
        <f>SUM(G58+G63+G71+G126+G133)</f>
        <v>4054382</v>
      </c>
      <c r="H57" s="103">
        <f>SUM(H58+H63+H71+H126+H133)</f>
        <v>4050472</v>
      </c>
      <c r="I57" s="93"/>
      <c r="J57" s="141">
        <f t="shared" si="0"/>
        <v>0.9933551061208804</v>
      </c>
    </row>
    <row r="58" spans="1:10" ht="15" customHeight="1">
      <c r="A58" s="15"/>
      <c r="B58" s="69">
        <v>75011</v>
      </c>
      <c r="C58" s="8"/>
      <c r="D58" s="10" t="s">
        <v>12</v>
      </c>
      <c r="E58" s="39">
        <f>SUM(E59:E62)</f>
        <v>148863</v>
      </c>
      <c r="F58" s="39">
        <f>SUM(F59:F62)</f>
        <v>144926</v>
      </c>
      <c r="G58" s="104">
        <f>SUM(G59:G62)</f>
        <v>144926</v>
      </c>
      <c r="H58" s="104">
        <f>SUM(H59:H62)</f>
        <v>144926</v>
      </c>
      <c r="I58" s="93"/>
      <c r="J58" s="141">
        <f t="shared" si="0"/>
        <v>0.9735528640427776</v>
      </c>
    </row>
    <row r="59" spans="1:10" ht="15" customHeight="1">
      <c r="A59" s="15"/>
      <c r="B59" s="70"/>
      <c r="C59" s="8">
        <v>4010</v>
      </c>
      <c r="D59" s="11" t="s">
        <v>39</v>
      </c>
      <c r="E59" s="40">
        <v>114937</v>
      </c>
      <c r="F59" s="79">
        <v>112056</v>
      </c>
      <c r="G59" s="105">
        <v>112056</v>
      </c>
      <c r="H59" s="105">
        <v>112056</v>
      </c>
      <c r="I59" s="93"/>
      <c r="J59" s="141">
        <f t="shared" si="0"/>
        <v>0.9749340943299373</v>
      </c>
    </row>
    <row r="60" spans="1:10" ht="15" customHeight="1">
      <c r="A60" s="15"/>
      <c r="B60" s="70"/>
      <c r="C60" s="8">
        <v>4040</v>
      </c>
      <c r="D60" s="11" t="s">
        <v>26</v>
      </c>
      <c r="E60" s="40">
        <v>8775</v>
      </c>
      <c r="F60" s="79">
        <v>9038</v>
      </c>
      <c r="G60" s="105">
        <v>9038</v>
      </c>
      <c r="H60" s="105">
        <v>9038</v>
      </c>
      <c r="I60" s="93"/>
      <c r="J60" s="141">
        <f t="shared" si="0"/>
        <v>1.0299715099715099</v>
      </c>
    </row>
    <row r="61" spans="1:10" ht="15" customHeight="1">
      <c r="A61" s="15"/>
      <c r="B61" s="70"/>
      <c r="C61" s="8">
        <v>4110</v>
      </c>
      <c r="D61" s="11" t="s">
        <v>27</v>
      </c>
      <c r="E61" s="40">
        <v>22120</v>
      </c>
      <c r="F61" s="79">
        <v>20865</v>
      </c>
      <c r="G61" s="105">
        <v>20865</v>
      </c>
      <c r="H61" s="105">
        <v>20865</v>
      </c>
      <c r="I61" s="93"/>
      <c r="J61" s="141">
        <f t="shared" si="0"/>
        <v>0.9432640144665461</v>
      </c>
    </row>
    <row r="62" spans="1:10" ht="15" customHeight="1">
      <c r="A62" s="15"/>
      <c r="B62" s="71"/>
      <c r="C62" s="8">
        <v>4120</v>
      </c>
      <c r="D62" s="11" t="s">
        <v>28</v>
      </c>
      <c r="E62" s="40">
        <v>3031</v>
      </c>
      <c r="F62" s="79">
        <v>2967</v>
      </c>
      <c r="G62" s="105">
        <v>2967</v>
      </c>
      <c r="H62" s="105">
        <v>2967</v>
      </c>
      <c r="I62" s="93"/>
      <c r="J62" s="141">
        <f t="shared" si="0"/>
        <v>0.9788848564830089</v>
      </c>
    </row>
    <row r="63" spans="1:10" ht="15" customHeight="1">
      <c r="A63" s="15"/>
      <c r="B63" s="69">
        <v>75019</v>
      </c>
      <c r="C63" s="8"/>
      <c r="D63" s="10" t="s">
        <v>55</v>
      </c>
      <c r="E63" s="39">
        <f>SUM(E64:E69)</f>
        <v>165713</v>
      </c>
      <c r="F63" s="39">
        <f>SUM(F64:F70)</f>
        <v>165454</v>
      </c>
      <c r="G63" s="104">
        <f>SUM(G64:G70)</f>
        <v>165454</v>
      </c>
      <c r="H63" s="104">
        <f>SUM(H64:H70)</f>
        <v>165454</v>
      </c>
      <c r="I63" s="93"/>
      <c r="J63" s="141">
        <f t="shared" si="0"/>
        <v>0.9984370568392341</v>
      </c>
    </row>
    <row r="64" spans="1:10" ht="15" customHeight="1">
      <c r="A64" s="15"/>
      <c r="B64" s="70"/>
      <c r="C64" s="8">
        <v>3030</v>
      </c>
      <c r="D64" s="11" t="s">
        <v>51</v>
      </c>
      <c r="E64" s="40">
        <v>137280</v>
      </c>
      <c r="F64" s="79">
        <v>137712</v>
      </c>
      <c r="G64" s="105">
        <v>137712</v>
      </c>
      <c r="H64" s="105">
        <v>137712</v>
      </c>
      <c r="I64" s="93"/>
      <c r="J64" s="141">
        <f t="shared" si="0"/>
        <v>1.0031468531468533</v>
      </c>
    </row>
    <row r="65" spans="1:10" ht="15" customHeight="1">
      <c r="A65" s="15"/>
      <c r="B65" s="70"/>
      <c r="C65" s="8">
        <v>4210</v>
      </c>
      <c r="D65" s="11" t="s">
        <v>29</v>
      </c>
      <c r="E65" s="40">
        <v>17933</v>
      </c>
      <c r="F65" s="79">
        <v>10842</v>
      </c>
      <c r="G65" s="105">
        <v>10842</v>
      </c>
      <c r="H65" s="105">
        <v>10842</v>
      </c>
      <c r="I65" s="93"/>
      <c r="J65" s="141">
        <f t="shared" si="0"/>
        <v>0.6045837283220877</v>
      </c>
    </row>
    <row r="66" spans="1:10" ht="15" customHeight="1">
      <c r="A66" s="15"/>
      <c r="B66" s="70"/>
      <c r="C66" s="8">
        <v>4270</v>
      </c>
      <c r="D66" s="11" t="s">
        <v>38</v>
      </c>
      <c r="E66" s="40">
        <v>500</v>
      </c>
      <c r="F66" s="79">
        <v>1300</v>
      </c>
      <c r="G66" s="105">
        <v>1300</v>
      </c>
      <c r="H66" s="105">
        <v>1300</v>
      </c>
      <c r="I66" s="93"/>
      <c r="J66" s="141">
        <f t="shared" si="0"/>
        <v>2.6</v>
      </c>
    </row>
    <row r="67" spans="1:10" ht="15" customHeight="1">
      <c r="A67" s="15"/>
      <c r="B67" s="70"/>
      <c r="C67" s="8">
        <v>4300</v>
      </c>
      <c r="D67" s="11" t="s">
        <v>24</v>
      </c>
      <c r="E67" s="40">
        <v>5000</v>
      </c>
      <c r="F67" s="79">
        <v>4600</v>
      </c>
      <c r="G67" s="105">
        <v>4600</v>
      </c>
      <c r="H67" s="105">
        <v>4600</v>
      </c>
      <c r="I67" s="93"/>
      <c r="J67" s="141">
        <f t="shared" si="0"/>
        <v>0.92</v>
      </c>
    </row>
    <row r="68" spans="1:10" ht="15" customHeight="1">
      <c r="A68" s="15"/>
      <c r="B68" s="70"/>
      <c r="C68" s="8">
        <v>4410</v>
      </c>
      <c r="D68" s="11" t="s">
        <v>31</v>
      </c>
      <c r="E68" s="40">
        <v>2000</v>
      </c>
      <c r="F68" s="79">
        <v>2000</v>
      </c>
      <c r="G68" s="105">
        <v>2000</v>
      </c>
      <c r="H68" s="105">
        <v>2000</v>
      </c>
      <c r="I68" s="93"/>
      <c r="J68" s="141">
        <f t="shared" si="0"/>
        <v>1</v>
      </c>
    </row>
    <row r="69" spans="1:10" ht="15" customHeight="1">
      <c r="A69" s="15"/>
      <c r="B69" s="71"/>
      <c r="C69" s="8">
        <v>4420</v>
      </c>
      <c r="D69" s="11" t="s">
        <v>56</v>
      </c>
      <c r="E69" s="40">
        <v>3000</v>
      </c>
      <c r="F69" s="79">
        <v>3000</v>
      </c>
      <c r="G69" s="105">
        <v>3000</v>
      </c>
      <c r="H69" s="105">
        <v>3000</v>
      </c>
      <c r="I69" s="93"/>
      <c r="J69" s="141">
        <f t="shared" si="0"/>
        <v>1</v>
      </c>
    </row>
    <row r="70" spans="1:10" ht="15" customHeight="1">
      <c r="A70" s="15"/>
      <c r="B70" s="70"/>
      <c r="C70" s="8">
        <v>6060</v>
      </c>
      <c r="D70" s="11" t="s">
        <v>112</v>
      </c>
      <c r="E70" s="40"/>
      <c r="F70" s="79">
        <v>6000</v>
      </c>
      <c r="G70" s="105">
        <v>6000</v>
      </c>
      <c r="H70" s="105">
        <v>6000</v>
      </c>
      <c r="I70" s="93"/>
      <c r="J70" s="141" t="e">
        <f t="shared" si="0"/>
        <v>#DIV/0!</v>
      </c>
    </row>
    <row r="71" spans="1:10" ht="15" customHeight="1">
      <c r="A71" s="15"/>
      <c r="B71" s="57">
        <v>75020</v>
      </c>
      <c r="C71" s="8"/>
      <c r="D71" s="10" t="s">
        <v>23</v>
      </c>
      <c r="E71" s="39">
        <f>SUM(E72:E123)</f>
        <v>3655403</v>
      </c>
      <c r="F71" s="39">
        <f>SUM(F72+F73+F74+F75+F76+F77+F78+F88+F89+F92+F93+F113+F114+F115+F118+F119+F120+F121+F123)</f>
        <v>3552516</v>
      </c>
      <c r="G71" s="104">
        <f>SUM(G72+G73+G74+G75+G76+G77+G78+G88+G89+G92+G93+G113+G114+G115+G118+G119+G120+G121+G123+G122)</f>
        <v>3632002</v>
      </c>
      <c r="H71" s="104">
        <f>SUM(H72+H73+H74+H75+H76+H77+H78+H88+H89+H92+H93+H113+H114+H115+H118+H119+H120+H121+H123+H122)</f>
        <v>3628092</v>
      </c>
      <c r="I71" s="93"/>
      <c r="J71" s="141">
        <f t="shared" si="0"/>
        <v>0.9925285939744537</v>
      </c>
    </row>
    <row r="72" spans="1:10" ht="34.5" customHeight="1">
      <c r="A72" s="15"/>
      <c r="B72" s="60"/>
      <c r="C72" s="8">
        <v>2310</v>
      </c>
      <c r="D72" s="11" t="s">
        <v>57</v>
      </c>
      <c r="E72" s="42">
        <v>14335</v>
      </c>
      <c r="F72" s="80"/>
      <c r="G72" s="107"/>
      <c r="H72" s="107"/>
      <c r="I72" s="93"/>
      <c r="J72" s="141">
        <f t="shared" si="0"/>
        <v>0</v>
      </c>
    </row>
    <row r="73" spans="1:10" ht="24" customHeight="1">
      <c r="A73" s="15"/>
      <c r="B73" s="60"/>
      <c r="C73" s="8">
        <v>3020</v>
      </c>
      <c r="D73" s="12" t="s">
        <v>41</v>
      </c>
      <c r="E73" s="41">
        <v>4000</v>
      </c>
      <c r="F73" s="77">
        <v>4000</v>
      </c>
      <c r="G73" s="103">
        <v>4000</v>
      </c>
      <c r="H73" s="103">
        <v>4000</v>
      </c>
      <c r="I73" s="93"/>
      <c r="J73" s="141">
        <f t="shared" si="0"/>
        <v>1</v>
      </c>
    </row>
    <row r="74" spans="1:10" ht="15" customHeight="1">
      <c r="A74" s="15"/>
      <c r="B74" s="60"/>
      <c r="C74" s="8">
        <v>4010</v>
      </c>
      <c r="D74" s="12" t="s">
        <v>25</v>
      </c>
      <c r="E74" s="41">
        <v>1916111</v>
      </c>
      <c r="F74" s="77">
        <v>1878438</v>
      </c>
      <c r="G74" s="103">
        <v>1878438</v>
      </c>
      <c r="H74" s="103">
        <v>1878438</v>
      </c>
      <c r="I74" s="93"/>
      <c r="J74" s="141">
        <f aca="true" t="shared" si="1" ref="J74:J137">H74/E74</f>
        <v>0.9803388217070932</v>
      </c>
    </row>
    <row r="75" spans="1:10" ht="15" customHeight="1">
      <c r="A75" s="15"/>
      <c r="B75" s="60"/>
      <c r="C75" s="8">
        <v>4040</v>
      </c>
      <c r="D75" s="12" t="s">
        <v>37</v>
      </c>
      <c r="E75" s="41">
        <v>144980</v>
      </c>
      <c r="F75" s="77">
        <v>133601</v>
      </c>
      <c r="G75" s="103">
        <v>133601</v>
      </c>
      <c r="H75" s="103">
        <v>133601</v>
      </c>
      <c r="I75" s="93"/>
      <c r="J75" s="141">
        <f t="shared" si="1"/>
        <v>0.9215133121809905</v>
      </c>
    </row>
    <row r="76" spans="1:10" ht="15" customHeight="1">
      <c r="A76" s="15"/>
      <c r="B76" s="60"/>
      <c r="C76" s="8">
        <v>4110</v>
      </c>
      <c r="D76" s="12" t="s">
        <v>27</v>
      </c>
      <c r="E76" s="41">
        <v>355830</v>
      </c>
      <c r="F76" s="77">
        <v>343610</v>
      </c>
      <c r="G76" s="103">
        <v>343610</v>
      </c>
      <c r="H76" s="103">
        <v>343610</v>
      </c>
      <c r="I76" s="93"/>
      <c r="J76" s="141">
        <f t="shared" si="1"/>
        <v>0.9656577579181069</v>
      </c>
    </row>
    <row r="77" spans="1:10" ht="15" customHeight="1">
      <c r="A77" s="15"/>
      <c r="B77" s="60"/>
      <c r="C77" s="8">
        <v>4120</v>
      </c>
      <c r="D77" s="12" t="s">
        <v>28</v>
      </c>
      <c r="E77" s="41">
        <v>48752</v>
      </c>
      <c r="F77" s="77">
        <v>48860</v>
      </c>
      <c r="G77" s="103">
        <v>48860</v>
      </c>
      <c r="H77" s="103">
        <v>48860</v>
      </c>
      <c r="I77" s="93"/>
      <c r="J77" s="141">
        <f t="shared" si="1"/>
        <v>1.0022152937315392</v>
      </c>
    </row>
    <row r="78" spans="1:10" ht="15" customHeight="1">
      <c r="A78" s="15"/>
      <c r="B78" s="60"/>
      <c r="C78" s="8">
        <v>4210</v>
      </c>
      <c r="D78" s="59" t="s">
        <v>115</v>
      </c>
      <c r="E78" s="100">
        <v>446828</v>
      </c>
      <c r="F78" s="77">
        <f>SUM(F79:F86)</f>
        <v>398599</v>
      </c>
      <c r="G78" s="103">
        <f>SUM(G79:G86)</f>
        <v>449741</v>
      </c>
      <c r="H78" s="103">
        <f>SUM(H79:H86)</f>
        <v>449741</v>
      </c>
      <c r="I78" s="93"/>
      <c r="J78" s="141">
        <f t="shared" si="1"/>
        <v>1.0065192870634785</v>
      </c>
    </row>
    <row r="79" spans="1:10" ht="15" customHeight="1">
      <c r="A79" s="16"/>
      <c r="B79" s="58"/>
      <c r="C79" s="8"/>
      <c r="D79" s="13" t="s">
        <v>186</v>
      </c>
      <c r="E79" s="43"/>
      <c r="F79" s="79">
        <v>299892</v>
      </c>
      <c r="G79" s="105">
        <v>340000</v>
      </c>
      <c r="H79" s="105">
        <v>340000</v>
      </c>
      <c r="I79" s="93"/>
      <c r="J79" s="141" t="e">
        <f t="shared" si="1"/>
        <v>#DIV/0!</v>
      </c>
    </row>
    <row r="80" spans="1:10" ht="15" customHeight="1">
      <c r="A80" s="14"/>
      <c r="B80" s="57"/>
      <c r="C80" s="8"/>
      <c r="D80" s="13" t="s">
        <v>194</v>
      </c>
      <c r="E80" s="43"/>
      <c r="F80" s="79">
        <v>4600</v>
      </c>
      <c r="G80" s="105">
        <v>4600</v>
      </c>
      <c r="H80" s="105">
        <v>4600</v>
      </c>
      <c r="I80" s="93"/>
      <c r="J80" s="141" t="e">
        <f t="shared" si="1"/>
        <v>#DIV/0!</v>
      </c>
    </row>
    <row r="81" spans="1:10" ht="15" customHeight="1">
      <c r="A81" s="15"/>
      <c r="B81" s="60"/>
      <c r="C81" s="8"/>
      <c r="D81" s="13" t="s">
        <v>188</v>
      </c>
      <c r="E81" s="43"/>
      <c r="F81" s="79">
        <v>27400</v>
      </c>
      <c r="G81" s="105">
        <v>65000</v>
      </c>
      <c r="H81" s="105">
        <v>65000</v>
      </c>
      <c r="I81" s="93"/>
      <c r="J81" s="141" t="e">
        <f t="shared" si="1"/>
        <v>#DIV/0!</v>
      </c>
    </row>
    <row r="82" spans="1:10" ht="15" customHeight="1">
      <c r="A82" s="15"/>
      <c r="B82" s="60"/>
      <c r="C82" s="8"/>
      <c r="D82" s="13" t="s">
        <v>189</v>
      </c>
      <c r="E82" s="43"/>
      <c r="F82" s="79">
        <v>6641</v>
      </c>
      <c r="G82" s="105">
        <v>6641</v>
      </c>
      <c r="H82" s="105">
        <v>6641</v>
      </c>
      <c r="I82" s="93"/>
      <c r="J82" s="141" t="e">
        <f t="shared" si="1"/>
        <v>#DIV/0!</v>
      </c>
    </row>
    <row r="83" spans="1:10" ht="15" customHeight="1">
      <c r="A83" s="15"/>
      <c r="B83" s="60"/>
      <c r="C83" s="8"/>
      <c r="D83" s="13" t="s">
        <v>190</v>
      </c>
      <c r="E83" s="43"/>
      <c r="F83" s="79">
        <v>5000</v>
      </c>
      <c r="G83" s="105">
        <v>5000</v>
      </c>
      <c r="H83" s="105">
        <v>5000</v>
      </c>
      <c r="I83" s="93"/>
      <c r="J83" s="141" t="e">
        <f t="shared" si="1"/>
        <v>#DIV/0!</v>
      </c>
    </row>
    <row r="84" spans="1:10" ht="22.5" customHeight="1">
      <c r="A84" s="15"/>
      <c r="B84" s="60"/>
      <c r="C84" s="8"/>
      <c r="D84" s="13" t="s">
        <v>191</v>
      </c>
      <c r="E84" s="43"/>
      <c r="F84" s="79">
        <v>34000</v>
      </c>
      <c r="G84" s="105">
        <v>14000</v>
      </c>
      <c r="H84" s="105">
        <v>14000</v>
      </c>
      <c r="I84" s="93"/>
      <c r="J84" s="141" t="e">
        <f t="shared" si="1"/>
        <v>#DIV/0!</v>
      </c>
    </row>
    <row r="85" spans="1:10" ht="15" customHeight="1">
      <c r="A85" s="15"/>
      <c r="B85" s="60"/>
      <c r="C85" s="8"/>
      <c r="D85" s="13" t="s">
        <v>192</v>
      </c>
      <c r="E85" s="43"/>
      <c r="F85" s="79">
        <v>3860</v>
      </c>
      <c r="G85" s="105"/>
      <c r="H85" s="105"/>
      <c r="I85" s="93"/>
      <c r="J85" s="141" t="e">
        <f t="shared" si="1"/>
        <v>#DIV/0!</v>
      </c>
    </row>
    <row r="86" spans="1:10" ht="15" customHeight="1">
      <c r="A86" s="15"/>
      <c r="B86" s="60"/>
      <c r="C86" s="8"/>
      <c r="D86" s="13" t="s">
        <v>193</v>
      </c>
      <c r="E86" s="43"/>
      <c r="F86" s="79">
        <v>17206</v>
      </c>
      <c r="G86" s="105">
        <v>14500</v>
      </c>
      <c r="H86" s="105">
        <v>14500</v>
      </c>
      <c r="I86" s="93"/>
      <c r="J86" s="141" t="e">
        <f t="shared" si="1"/>
        <v>#DIV/0!</v>
      </c>
    </row>
    <row r="87" spans="1:10" ht="15" customHeight="1">
      <c r="A87" s="15"/>
      <c r="B87" s="60"/>
      <c r="C87" s="8"/>
      <c r="D87" s="13" t="s">
        <v>217</v>
      </c>
      <c r="E87" s="43"/>
      <c r="F87" s="79">
        <v>16500</v>
      </c>
      <c r="G87" s="105">
        <v>16500</v>
      </c>
      <c r="H87" s="105">
        <v>16500</v>
      </c>
      <c r="I87" s="93"/>
      <c r="J87" s="141" t="e">
        <f t="shared" si="1"/>
        <v>#DIV/0!</v>
      </c>
    </row>
    <row r="88" spans="1:10" ht="15" customHeight="1">
      <c r="A88" s="15"/>
      <c r="B88" s="60"/>
      <c r="C88" s="8">
        <v>4260</v>
      </c>
      <c r="D88" s="59" t="s">
        <v>212</v>
      </c>
      <c r="E88" s="100">
        <v>21300</v>
      </c>
      <c r="F88" s="77">
        <v>28580</v>
      </c>
      <c r="G88" s="103">
        <v>28580</v>
      </c>
      <c r="H88" s="103">
        <v>28580</v>
      </c>
      <c r="I88" s="93"/>
      <c r="J88" s="141">
        <f t="shared" si="1"/>
        <v>1.3417840375586854</v>
      </c>
    </row>
    <row r="89" spans="1:10" ht="15" customHeight="1">
      <c r="A89" s="15"/>
      <c r="B89" s="60"/>
      <c r="C89" s="8">
        <v>4270</v>
      </c>
      <c r="D89" s="12" t="s">
        <v>38</v>
      </c>
      <c r="E89" s="41">
        <v>87974</v>
      </c>
      <c r="F89" s="77">
        <f>SUM(F90:F91)</f>
        <v>14312</v>
      </c>
      <c r="G89" s="103">
        <f>SUM(G90:G91)</f>
        <v>14312</v>
      </c>
      <c r="H89" s="103">
        <f>SUM(H90:H91)</f>
        <v>14312</v>
      </c>
      <c r="I89" s="93"/>
      <c r="J89" s="141">
        <f t="shared" si="1"/>
        <v>0.1626844294905313</v>
      </c>
    </row>
    <row r="90" spans="1:10" ht="15" customHeight="1">
      <c r="A90" s="15"/>
      <c r="B90" s="60"/>
      <c r="C90" s="8"/>
      <c r="D90" s="11" t="s">
        <v>202</v>
      </c>
      <c r="E90" s="40"/>
      <c r="F90" s="79">
        <v>4612</v>
      </c>
      <c r="G90" s="105">
        <v>4612</v>
      </c>
      <c r="H90" s="105">
        <v>4612</v>
      </c>
      <c r="I90" s="93"/>
      <c r="J90" s="141" t="e">
        <f t="shared" si="1"/>
        <v>#DIV/0!</v>
      </c>
    </row>
    <row r="91" spans="1:10" ht="15" customHeight="1">
      <c r="A91" s="15"/>
      <c r="B91" s="60"/>
      <c r="C91" s="8"/>
      <c r="D91" s="11" t="s">
        <v>216</v>
      </c>
      <c r="E91" s="40"/>
      <c r="F91" s="79">
        <v>9700</v>
      </c>
      <c r="G91" s="105">
        <v>9700</v>
      </c>
      <c r="H91" s="105">
        <v>9700</v>
      </c>
      <c r="I91" s="93"/>
      <c r="J91" s="141" t="e">
        <f t="shared" si="1"/>
        <v>#DIV/0!</v>
      </c>
    </row>
    <row r="92" spans="1:10" ht="15" customHeight="1">
      <c r="A92" s="15"/>
      <c r="B92" s="60"/>
      <c r="C92" s="8">
        <v>4280</v>
      </c>
      <c r="D92" s="12" t="s">
        <v>58</v>
      </c>
      <c r="E92" s="41">
        <v>3000</v>
      </c>
      <c r="F92" s="77">
        <v>6000</v>
      </c>
      <c r="G92" s="103">
        <v>6000</v>
      </c>
      <c r="H92" s="103">
        <v>6000</v>
      </c>
      <c r="I92" s="93"/>
      <c r="J92" s="141">
        <f t="shared" si="1"/>
        <v>2</v>
      </c>
    </row>
    <row r="93" spans="1:10" ht="16.5" customHeight="1">
      <c r="A93" s="15"/>
      <c r="B93" s="60"/>
      <c r="C93" s="8">
        <v>4300</v>
      </c>
      <c r="D93" s="59" t="s">
        <v>104</v>
      </c>
      <c r="E93" s="100">
        <v>416874</v>
      </c>
      <c r="F93" s="77">
        <f>SUM(F94:F112)</f>
        <v>512287</v>
      </c>
      <c r="G93" s="103">
        <f>SUM(G94:G112)</f>
        <v>514339</v>
      </c>
      <c r="H93" s="103">
        <f>SUM(H94:H112)</f>
        <v>510429</v>
      </c>
      <c r="I93" s="93"/>
      <c r="J93" s="141">
        <f t="shared" si="1"/>
        <v>1.224420328444566</v>
      </c>
    </row>
    <row r="94" spans="1:10" ht="16.5" customHeight="1">
      <c r="A94" s="15"/>
      <c r="B94" s="60"/>
      <c r="C94" s="8"/>
      <c r="D94" s="13" t="s">
        <v>187</v>
      </c>
      <c r="E94" s="43"/>
      <c r="F94" s="79">
        <v>190315</v>
      </c>
      <c r="G94" s="105">
        <v>190315</v>
      </c>
      <c r="H94" s="105">
        <v>190315</v>
      </c>
      <c r="I94" s="93"/>
      <c r="J94" s="141" t="e">
        <f t="shared" si="1"/>
        <v>#DIV/0!</v>
      </c>
    </row>
    <row r="95" spans="1:10" ht="16.5" customHeight="1">
      <c r="A95" s="15"/>
      <c r="B95" s="60"/>
      <c r="C95" s="8"/>
      <c r="D95" s="13" t="s">
        <v>195</v>
      </c>
      <c r="E95" s="43"/>
      <c r="F95" s="79">
        <v>68111</v>
      </c>
      <c r="G95" s="105">
        <v>68111</v>
      </c>
      <c r="H95" s="105">
        <v>68111</v>
      </c>
      <c r="I95" s="93"/>
      <c r="J95" s="141" t="e">
        <f t="shared" si="1"/>
        <v>#DIV/0!</v>
      </c>
    </row>
    <row r="96" spans="1:10" ht="16.5" customHeight="1">
      <c r="A96" s="15"/>
      <c r="B96" s="60"/>
      <c r="C96" s="8"/>
      <c r="D96" s="13" t="s">
        <v>196</v>
      </c>
      <c r="E96" s="43"/>
      <c r="F96" s="79">
        <v>62169</v>
      </c>
      <c r="G96" s="105">
        <v>62169</v>
      </c>
      <c r="H96" s="105">
        <v>62169</v>
      </c>
      <c r="I96" s="93"/>
      <c r="J96" s="141" t="e">
        <f t="shared" si="1"/>
        <v>#DIV/0!</v>
      </c>
    </row>
    <row r="97" spans="1:10" ht="16.5" customHeight="1">
      <c r="A97" s="15"/>
      <c r="B97" s="60"/>
      <c r="C97" s="8"/>
      <c r="D97" s="13" t="s">
        <v>197</v>
      </c>
      <c r="E97" s="43"/>
      <c r="F97" s="79">
        <v>31476</v>
      </c>
      <c r="G97" s="105">
        <v>31476</v>
      </c>
      <c r="H97" s="105">
        <v>31476</v>
      </c>
      <c r="I97" s="93"/>
      <c r="J97" s="141" t="e">
        <f t="shared" si="1"/>
        <v>#DIV/0!</v>
      </c>
    </row>
    <row r="98" spans="1:10" ht="16.5" customHeight="1">
      <c r="A98" s="15"/>
      <c r="B98" s="60"/>
      <c r="C98" s="8"/>
      <c r="D98" s="13" t="s">
        <v>198</v>
      </c>
      <c r="E98" s="43"/>
      <c r="F98" s="79">
        <v>5700</v>
      </c>
      <c r="G98" s="105">
        <v>5700</v>
      </c>
      <c r="H98" s="105">
        <v>5700</v>
      </c>
      <c r="I98" s="93"/>
      <c r="J98" s="141" t="e">
        <f t="shared" si="1"/>
        <v>#DIV/0!</v>
      </c>
    </row>
    <row r="99" spans="1:10" ht="16.5" customHeight="1">
      <c r="A99" s="15"/>
      <c r="B99" s="60"/>
      <c r="C99" s="8"/>
      <c r="D99" s="13" t="s">
        <v>199</v>
      </c>
      <c r="E99" s="43"/>
      <c r="F99" s="79">
        <v>17000</v>
      </c>
      <c r="G99" s="105">
        <v>17000</v>
      </c>
      <c r="H99" s="105">
        <v>13090</v>
      </c>
      <c r="I99" s="93"/>
      <c r="J99" s="141" t="e">
        <f t="shared" si="1"/>
        <v>#DIV/0!</v>
      </c>
    </row>
    <row r="100" spans="1:10" ht="16.5" customHeight="1">
      <c r="A100" s="15"/>
      <c r="B100" s="60"/>
      <c r="C100" s="8"/>
      <c r="D100" s="13" t="s">
        <v>200</v>
      </c>
      <c r="E100" s="43"/>
      <c r="F100" s="79">
        <v>5000</v>
      </c>
      <c r="G100" s="105">
        <v>5000</v>
      </c>
      <c r="H100" s="105">
        <v>5000</v>
      </c>
      <c r="I100" s="93"/>
      <c r="J100" s="141" t="e">
        <f t="shared" si="1"/>
        <v>#DIV/0!</v>
      </c>
    </row>
    <row r="101" spans="1:10" ht="16.5" customHeight="1">
      <c r="A101" s="15"/>
      <c r="B101" s="60"/>
      <c r="C101" s="8"/>
      <c r="D101" s="13" t="s">
        <v>201</v>
      </c>
      <c r="E101" s="43"/>
      <c r="F101" s="79">
        <v>11710</v>
      </c>
      <c r="G101" s="105">
        <v>11710</v>
      </c>
      <c r="H101" s="105">
        <v>11710</v>
      </c>
      <c r="I101" s="93"/>
      <c r="J101" s="141" t="e">
        <f t="shared" si="1"/>
        <v>#DIV/0!</v>
      </c>
    </row>
    <row r="102" spans="1:10" ht="16.5" customHeight="1">
      <c r="A102" s="15"/>
      <c r="B102" s="60"/>
      <c r="C102" s="8"/>
      <c r="D102" s="13" t="s">
        <v>203</v>
      </c>
      <c r="E102" s="43"/>
      <c r="F102" s="79">
        <v>14000</v>
      </c>
      <c r="G102" s="105">
        <v>14000</v>
      </c>
      <c r="H102" s="105">
        <v>14000</v>
      </c>
      <c r="I102" s="93"/>
      <c r="J102" s="141" t="e">
        <f t="shared" si="1"/>
        <v>#DIV/0!</v>
      </c>
    </row>
    <row r="103" spans="1:10" ht="16.5" customHeight="1">
      <c r="A103" s="15"/>
      <c r="B103" s="60"/>
      <c r="C103" s="8"/>
      <c r="D103" s="13" t="s">
        <v>204</v>
      </c>
      <c r="E103" s="43"/>
      <c r="F103" s="79">
        <v>1200</v>
      </c>
      <c r="G103" s="105">
        <v>1200</v>
      </c>
      <c r="H103" s="105">
        <v>1200</v>
      </c>
      <c r="I103" s="93"/>
      <c r="J103" s="141" t="e">
        <f t="shared" si="1"/>
        <v>#DIV/0!</v>
      </c>
    </row>
    <row r="104" spans="1:10" ht="16.5" customHeight="1">
      <c r="A104" s="15"/>
      <c r="B104" s="60"/>
      <c r="C104" s="8"/>
      <c r="D104" s="13" t="s">
        <v>205</v>
      </c>
      <c r="E104" s="43"/>
      <c r="F104" s="79">
        <v>1000</v>
      </c>
      <c r="G104" s="105">
        <v>1000</v>
      </c>
      <c r="H104" s="105">
        <v>1000</v>
      </c>
      <c r="I104" s="93"/>
      <c r="J104" s="141" t="e">
        <f t="shared" si="1"/>
        <v>#DIV/0!</v>
      </c>
    </row>
    <row r="105" spans="1:10" ht="16.5" customHeight="1">
      <c r="A105" s="15"/>
      <c r="B105" s="60"/>
      <c r="C105" s="8"/>
      <c r="D105" s="13" t="s">
        <v>207</v>
      </c>
      <c r="E105" s="43"/>
      <c r="F105" s="79">
        <v>1500</v>
      </c>
      <c r="G105" s="105">
        <v>1500</v>
      </c>
      <c r="H105" s="105">
        <v>1500</v>
      </c>
      <c r="I105" s="93"/>
      <c r="J105" s="141" t="e">
        <f t="shared" si="1"/>
        <v>#DIV/0!</v>
      </c>
    </row>
    <row r="106" spans="1:10" ht="16.5" customHeight="1">
      <c r="A106" s="16"/>
      <c r="B106" s="58"/>
      <c r="C106" s="8"/>
      <c r="D106" s="13" t="s">
        <v>208</v>
      </c>
      <c r="E106" s="43"/>
      <c r="F106" s="79">
        <v>350</v>
      </c>
      <c r="G106" s="105">
        <v>350</v>
      </c>
      <c r="H106" s="105">
        <v>350</v>
      </c>
      <c r="I106" s="93"/>
      <c r="J106" s="141" t="e">
        <f t="shared" si="1"/>
        <v>#DIV/0!</v>
      </c>
    </row>
    <row r="107" spans="1:10" ht="16.5" customHeight="1">
      <c r="A107" s="14"/>
      <c r="B107" s="57"/>
      <c r="C107" s="8"/>
      <c r="D107" s="13" t="s">
        <v>209</v>
      </c>
      <c r="E107" s="43"/>
      <c r="F107" s="79">
        <v>12000</v>
      </c>
      <c r="G107" s="105">
        <v>12000</v>
      </c>
      <c r="H107" s="105">
        <v>12000</v>
      </c>
      <c r="I107" s="93"/>
      <c r="J107" s="141" t="e">
        <f t="shared" si="1"/>
        <v>#DIV/0!</v>
      </c>
    </row>
    <row r="108" spans="1:10" ht="16.5" customHeight="1">
      <c r="A108" s="15"/>
      <c r="B108" s="60"/>
      <c r="C108" s="8"/>
      <c r="D108" s="13" t="s">
        <v>210</v>
      </c>
      <c r="E108" s="43"/>
      <c r="F108" s="79">
        <v>15600</v>
      </c>
      <c r="G108" s="105">
        <v>15600</v>
      </c>
      <c r="H108" s="105">
        <v>15600</v>
      </c>
      <c r="I108" s="93"/>
      <c r="J108" s="141" t="e">
        <f t="shared" si="1"/>
        <v>#DIV/0!</v>
      </c>
    </row>
    <row r="109" spans="1:10" ht="16.5" customHeight="1">
      <c r="A109" s="15"/>
      <c r="B109" s="60"/>
      <c r="C109" s="8"/>
      <c r="D109" s="13" t="s">
        <v>211</v>
      </c>
      <c r="E109" s="43"/>
      <c r="F109" s="79">
        <v>50456</v>
      </c>
      <c r="G109" s="105">
        <v>50456</v>
      </c>
      <c r="H109" s="105">
        <v>50456</v>
      </c>
      <c r="I109" s="93"/>
      <c r="J109" s="141" t="e">
        <f t="shared" si="1"/>
        <v>#DIV/0!</v>
      </c>
    </row>
    <row r="110" spans="1:10" ht="16.5" customHeight="1">
      <c r="A110" s="15"/>
      <c r="B110" s="60"/>
      <c r="C110" s="8"/>
      <c r="D110" s="13" t="s">
        <v>213</v>
      </c>
      <c r="E110" s="43"/>
      <c r="F110" s="79">
        <v>10500</v>
      </c>
      <c r="G110" s="105">
        <v>10500</v>
      </c>
      <c r="H110" s="105">
        <v>10500</v>
      </c>
      <c r="I110" s="93"/>
      <c r="J110" s="141" t="e">
        <f t="shared" si="1"/>
        <v>#DIV/0!</v>
      </c>
    </row>
    <row r="111" spans="1:10" ht="16.5" customHeight="1">
      <c r="A111" s="15"/>
      <c r="B111" s="60"/>
      <c r="C111" s="8"/>
      <c r="D111" s="13" t="s">
        <v>214</v>
      </c>
      <c r="E111" s="43"/>
      <c r="F111" s="79">
        <v>4200</v>
      </c>
      <c r="G111" s="105">
        <v>6252</v>
      </c>
      <c r="H111" s="105">
        <v>6252</v>
      </c>
      <c r="I111" s="93"/>
      <c r="J111" s="141" t="e">
        <f t="shared" si="1"/>
        <v>#DIV/0!</v>
      </c>
    </row>
    <row r="112" spans="1:10" ht="16.5" customHeight="1">
      <c r="A112" s="15"/>
      <c r="B112" s="60"/>
      <c r="C112" s="8"/>
      <c r="D112" s="13" t="s">
        <v>215</v>
      </c>
      <c r="E112" s="43"/>
      <c r="F112" s="79">
        <v>10000</v>
      </c>
      <c r="G112" s="105">
        <v>10000</v>
      </c>
      <c r="H112" s="105">
        <v>10000</v>
      </c>
      <c r="I112" s="93"/>
      <c r="J112" s="141" t="e">
        <f t="shared" si="1"/>
        <v>#DIV/0!</v>
      </c>
    </row>
    <row r="113" spans="1:10" ht="15" customHeight="1">
      <c r="A113" s="15"/>
      <c r="B113" s="60"/>
      <c r="C113" s="8">
        <v>4410</v>
      </c>
      <c r="D113" s="12" t="s">
        <v>31</v>
      </c>
      <c r="E113" s="41">
        <v>8800</v>
      </c>
      <c r="F113" s="77">
        <v>6000</v>
      </c>
      <c r="G113" s="103">
        <v>6000</v>
      </c>
      <c r="H113" s="103">
        <v>6000</v>
      </c>
      <c r="I113" s="93"/>
      <c r="J113" s="141">
        <f t="shared" si="1"/>
        <v>0.6818181818181818</v>
      </c>
    </row>
    <row r="114" spans="1:10" ht="15" customHeight="1">
      <c r="A114" s="15"/>
      <c r="B114" s="60"/>
      <c r="C114" s="8">
        <v>4420</v>
      </c>
      <c r="D114" s="12" t="s">
        <v>56</v>
      </c>
      <c r="E114" s="41">
        <v>2000</v>
      </c>
      <c r="F114" s="77">
        <v>2000</v>
      </c>
      <c r="G114" s="103">
        <v>2000</v>
      </c>
      <c r="H114" s="103">
        <v>2000</v>
      </c>
      <c r="I114" s="93"/>
      <c r="J114" s="141">
        <f t="shared" si="1"/>
        <v>1</v>
      </c>
    </row>
    <row r="115" spans="1:10" ht="15" customHeight="1">
      <c r="A115" s="15"/>
      <c r="B115" s="60"/>
      <c r="C115" s="8">
        <v>4430</v>
      </c>
      <c r="D115" s="12" t="s">
        <v>32</v>
      </c>
      <c r="E115" s="41">
        <v>127979</v>
      </c>
      <c r="F115" s="77">
        <v>52763</v>
      </c>
      <c r="G115" s="103">
        <f>SUM(G116:G117)</f>
        <v>60527</v>
      </c>
      <c r="H115" s="103">
        <f>SUM(H116:H117)</f>
        <v>60527</v>
      </c>
      <c r="I115" s="93"/>
      <c r="J115" s="141">
        <f t="shared" si="1"/>
        <v>0.47294478000296925</v>
      </c>
    </row>
    <row r="116" spans="1:10" ht="25.5" customHeight="1">
      <c r="A116" s="15"/>
      <c r="B116" s="60"/>
      <c r="C116" s="8"/>
      <c r="D116" s="13" t="s">
        <v>206</v>
      </c>
      <c r="E116" s="43"/>
      <c r="F116" s="79">
        <v>7764</v>
      </c>
      <c r="G116" s="105">
        <v>7764</v>
      </c>
      <c r="H116" s="105">
        <v>7764</v>
      </c>
      <c r="I116" s="93"/>
      <c r="J116" s="141" t="e">
        <f t="shared" si="1"/>
        <v>#DIV/0!</v>
      </c>
    </row>
    <row r="117" spans="1:10" ht="15" customHeight="1">
      <c r="A117" s="15"/>
      <c r="B117" s="60"/>
      <c r="C117" s="8"/>
      <c r="D117" s="11" t="s">
        <v>222</v>
      </c>
      <c r="E117" s="40"/>
      <c r="F117" s="79"/>
      <c r="G117" s="105">
        <v>52763</v>
      </c>
      <c r="H117" s="105">
        <v>52763</v>
      </c>
      <c r="I117" s="93"/>
      <c r="J117" s="141" t="e">
        <f t="shared" si="1"/>
        <v>#DIV/0!</v>
      </c>
    </row>
    <row r="118" spans="1:10" ht="15" customHeight="1">
      <c r="A118" s="15"/>
      <c r="B118" s="60"/>
      <c r="C118" s="8">
        <v>4440</v>
      </c>
      <c r="D118" s="12" t="s">
        <v>33</v>
      </c>
      <c r="E118" s="41">
        <v>48971</v>
      </c>
      <c r="F118" s="77">
        <v>48990</v>
      </c>
      <c r="G118" s="103">
        <v>48990</v>
      </c>
      <c r="H118" s="103">
        <v>48990</v>
      </c>
      <c r="I118" s="93"/>
      <c r="J118" s="141">
        <f t="shared" si="1"/>
        <v>1.000387984725654</v>
      </c>
    </row>
    <row r="119" spans="1:10" ht="15" customHeight="1">
      <c r="A119" s="15"/>
      <c r="B119" s="60"/>
      <c r="C119" s="8">
        <v>4530</v>
      </c>
      <c r="D119" s="12" t="s">
        <v>59</v>
      </c>
      <c r="E119" s="41">
        <v>2000</v>
      </c>
      <c r="F119" s="77">
        <v>2000</v>
      </c>
      <c r="G119" s="103">
        <v>2000</v>
      </c>
      <c r="H119" s="103">
        <v>2000</v>
      </c>
      <c r="I119" s="93"/>
      <c r="J119" s="141">
        <f t="shared" si="1"/>
        <v>1</v>
      </c>
    </row>
    <row r="120" spans="1:10" ht="15" customHeight="1">
      <c r="A120" s="15"/>
      <c r="B120" s="60"/>
      <c r="C120" s="8">
        <v>4580</v>
      </c>
      <c r="D120" s="12" t="s">
        <v>88</v>
      </c>
      <c r="E120" s="41">
        <v>45</v>
      </c>
      <c r="F120" s="77"/>
      <c r="G120" s="103"/>
      <c r="H120" s="103"/>
      <c r="I120" s="93"/>
      <c r="J120" s="141">
        <f t="shared" si="1"/>
        <v>0</v>
      </c>
    </row>
    <row r="121" spans="1:10" ht="24.75" customHeight="1">
      <c r="A121" s="15"/>
      <c r="B121" s="60"/>
      <c r="C121" s="8">
        <v>4610</v>
      </c>
      <c r="D121" s="12" t="s">
        <v>167</v>
      </c>
      <c r="E121" s="41">
        <v>500</v>
      </c>
      <c r="F121" s="77">
        <v>500</v>
      </c>
      <c r="G121" s="103">
        <v>500</v>
      </c>
      <c r="H121" s="103">
        <v>500</v>
      </c>
      <c r="I121" s="93"/>
      <c r="J121" s="141">
        <f t="shared" si="1"/>
        <v>1</v>
      </c>
    </row>
    <row r="122" spans="1:10" ht="15.75" customHeight="1">
      <c r="A122" s="15"/>
      <c r="B122" s="60"/>
      <c r="C122" s="8">
        <v>6050</v>
      </c>
      <c r="D122" s="12" t="s">
        <v>48</v>
      </c>
      <c r="E122" s="41"/>
      <c r="F122" s="77"/>
      <c r="G122" s="103">
        <v>57054</v>
      </c>
      <c r="H122" s="103">
        <v>57054</v>
      </c>
      <c r="I122" s="93"/>
      <c r="J122" s="141" t="e">
        <f t="shared" si="1"/>
        <v>#DIV/0!</v>
      </c>
    </row>
    <row r="123" spans="1:10" ht="15" customHeight="1">
      <c r="A123" s="15"/>
      <c r="B123" s="60"/>
      <c r="C123" s="8">
        <v>6060</v>
      </c>
      <c r="D123" s="12" t="s">
        <v>112</v>
      </c>
      <c r="E123" s="41">
        <v>5124</v>
      </c>
      <c r="F123" s="77">
        <f>SUM(F124:F125)</f>
        <v>71976</v>
      </c>
      <c r="G123" s="103">
        <f>SUM(G124:G125)</f>
        <v>33450</v>
      </c>
      <c r="H123" s="103">
        <f>SUM(H124:H125)</f>
        <v>33450</v>
      </c>
      <c r="I123" s="93"/>
      <c r="J123" s="141">
        <f t="shared" si="1"/>
        <v>6.528103044496487</v>
      </c>
    </row>
    <row r="124" spans="1:10" ht="15" customHeight="1">
      <c r="A124" s="15"/>
      <c r="B124" s="60"/>
      <c r="C124" s="8"/>
      <c r="D124" s="11" t="s">
        <v>220</v>
      </c>
      <c r="E124" s="40"/>
      <c r="F124" s="79">
        <v>71976</v>
      </c>
      <c r="G124" s="105">
        <v>33450</v>
      </c>
      <c r="H124" s="105">
        <v>33450</v>
      </c>
      <c r="I124" s="93"/>
      <c r="J124" s="141" t="e">
        <f t="shared" si="1"/>
        <v>#DIV/0!</v>
      </c>
    </row>
    <row r="125" spans="1:10" ht="15" customHeight="1">
      <c r="A125" s="15"/>
      <c r="B125" s="60"/>
      <c r="C125" s="8"/>
      <c r="D125" s="11"/>
      <c r="E125" s="40"/>
      <c r="F125" s="79"/>
      <c r="G125" s="105"/>
      <c r="H125" s="105"/>
      <c r="I125" s="93"/>
      <c r="J125" s="141" t="e">
        <f t="shared" si="1"/>
        <v>#DIV/0!</v>
      </c>
    </row>
    <row r="126" spans="1:10" ht="15" customHeight="1">
      <c r="A126" s="15"/>
      <c r="B126" s="69">
        <v>75045</v>
      </c>
      <c r="C126" s="8"/>
      <c r="D126" s="10" t="s">
        <v>13</v>
      </c>
      <c r="E126" s="39">
        <f>SUM(E127:E132)</f>
        <v>28029</v>
      </c>
      <c r="F126" s="39">
        <f>SUM(F127:F132)</f>
        <v>32000</v>
      </c>
      <c r="G126" s="104">
        <f>SUM(G127:G132)</f>
        <v>32000</v>
      </c>
      <c r="H126" s="104">
        <f>SUM(H127:H132)</f>
        <v>32000</v>
      </c>
      <c r="I126" s="93"/>
      <c r="J126" s="141">
        <f t="shared" si="1"/>
        <v>1.1416746940668594</v>
      </c>
    </row>
    <row r="127" spans="1:10" ht="15" customHeight="1">
      <c r="A127" s="15"/>
      <c r="B127" s="70"/>
      <c r="C127" s="8">
        <v>3030</v>
      </c>
      <c r="D127" s="11" t="s">
        <v>40</v>
      </c>
      <c r="E127" s="40">
        <v>3905</v>
      </c>
      <c r="F127" s="79">
        <v>5144</v>
      </c>
      <c r="G127" s="105">
        <v>5144</v>
      </c>
      <c r="H127" s="105">
        <v>5144</v>
      </c>
      <c r="I127" s="93"/>
      <c r="J127" s="141">
        <f t="shared" si="1"/>
        <v>1.3172855313700385</v>
      </c>
    </row>
    <row r="128" spans="1:10" ht="15" customHeight="1">
      <c r="A128" s="15"/>
      <c r="B128" s="70"/>
      <c r="C128" s="17">
        <v>4110</v>
      </c>
      <c r="D128" s="18" t="s">
        <v>96</v>
      </c>
      <c r="E128" s="44">
        <v>892</v>
      </c>
      <c r="F128" s="81">
        <v>1300</v>
      </c>
      <c r="G128" s="108">
        <v>1300</v>
      </c>
      <c r="H128" s="108">
        <v>1300</v>
      </c>
      <c r="I128" s="93"/>
      <c r="J128" s="141">
        <f t="shared" si="1"/>
        <v>1.4573991031390134</v>
      </c>
    </row>
    <row r="129" spans="1:10" ht="15" customHeight="1">
      <c r="A129" s="15"/>
      <c r="B129" s="70"/>
      <c r="C129" s="8">
        <v>4120</v>
      </c>
      <c r="D129" s="11" t="s">
        <v>95</v>
      </c>
      <c r="E129" s="40">
        <v>127</v>
      </c>
      <c r="F129" s="79">
        <v>200</v>
      </c>
      <c r="G129" s="105">
        <v>200</v>
      </c>
      <c r="H129" s="105">
        <v>200</v>
      </c>
      <c r="I129" s="93"/>
      <c r="J129" s="141">
        <f t="shared" si="1"/>
        <v>1.5748031496062993</v>
      </c>
    </row>
    <row r="130" spans="1:10" ht="15" customHeight="1">
      <c r="A130" s="15"/>
      <c r="B130" s="70"/>
      <c r="C130" s="8">
        <v>4210</v>
      </c>
      <c r="D130" s="11" t="s">
        <v>29</v>
      </c>
      <c r="E130" s="40">
        <v>2350</v>
      </c>
      <c r="F130" s="79">
        <v>2370</v>
      </c>
      <c r="G130" s="105">
        <v>2370</v>
      </c>
      <c r="H130" s="105">
        <v>2370</v>
      </c>
      <c r="I130" s="93"/>
      <c r="J130" s="141">
        <f t="shared" si="1"/>
        <v>1.0085106382978724</v>
      </c>
    </row>
    <row r="131" spans="1:10" ht="15" customHeight="1">
      <c r="A131" s="16"/>
      <c r="B131" s="71"/>
      <c r="C131" s="8">
        <v>4300</v>
      </c>
      <c r="D131" s="11" t="s">
        <v>24</v>
      </c>
      <c r="E131" s="40">
        <v>20717</v>
      </c>
      <c r="F131" s="79">
        <v>22870</v>
      </c>
      <c r="G131" s="105">
        <v>22870</v>
      </c>
      <c r="H131" s="105">
        <v>22870</v>
      </c>
      <c r="I131" s="93"/>
      <c r="J131" s="141">
        <f t="shared" si="1"/>
        <v>1.1039243133658347</v>
      </c>
    </row>
    <row r="132" spans="1:10" ht="15" customHeight="1">
      <c r="A132" s="14"/>
      <c r="B132" s="71"/>
      <c r="C132" s="17">
        <v>4410</v>
      </c>
      <c r="D132" s="18" t="s">
        <v>31</v>
      </c>
      <c r="E132" s="44">
        <v>38</v>
      </c>
      <c r="F132" s="81">
        <v>116</v>
      </c>
      <c r="G132" s="108">
        <v>116</v>
      </c>
      <c r="H132" s="108">
        <v>116</v>
      </c>
      <c r="I132" s="93"/>
      <c r="J132" s="141">
        <f t="shared" si="1"/>
        <v>3.0526315789473686</v>
      </c>
    </row>
    <row r="133" spans="1:10" ht="15" customHeight="1">
      <c r="A133" s="16"/>
      <c r="B133" s="68">
        <v>75095</v>
      </c>
      <c r="C133" s="8"/>
      <c r="D133" s="10" t="s">
        <v>114</v>
      </c>
      <c r="E133" s="39">
        <f>SUM(E134:E136)</f>
        <v>79559</v>
      </c>
      <c r="F133" s="39">
        <f>SUM(F134:F136)</f>
        <v>167500</v>
      </c>
      <c r="G133" s="104">
        <f>SUM(G134:G136)</f>
        <v>80000</v>
      </c>
      <c r="H133" s="104">
        <f>SUM(H134:H136)</f>
        <v>80000</v>
      </c>
      <c r="I133" s="93"/>
      <c r="J133" s="141">
        <f t="shared" si="1"/>
        <v>1.0055430560967333</v>
      </c>
    </row>
    <row r="134" spans="1:10" ht="25.5" customHeight="1">
      <c r="A134" s="14"/>
      <c r="B134" s="69"/>
      <c r="C134" s="8">
        <v>3020</v>
      </c>
      <c r="D134" s="11" t="s">
        <v>159</v>
      </c>
      <c r="E134" s="40">
        <v>3400</v>
      </c>
      <c r="F134" s="79">
        <v>6000</v>
      </c>
      <c r="G134" s="106">
        <v>6000</v>
      </c>
      <c r="H134" s="106">
        <v>6000</v>
      </c>
      <c r="I134" s="93"/>
      <c r="J134" s="141">
        <f t="shared" si="1"/>
        <v>1.7647058823529411</v>
      </c>
    </row>
    <row r="135" spans="1:10" ht="15" customHeight="1">
      <c r="A135" s="15"/>
      <c r="B135" s="70"/>
      <c r="C135" s="8">
        <v>4210</v>
      </c>
      <c r="D135" s="11" t="s">
        <v>29</v>
      </c>
      <c r="E135" s="40">
        <v>7600</v>
      </c>
      <c r="F135" s="79">
        <v>12500</v>
      </c>
      <c r="G135" s="106">
        <v>4000</v>
      </c>
      <c r="H135" s="106">
        <v>4000</v>
      </c>
      <c r="I135" s="93"/>
      <c r="J135" s="141">
        <f t="shared" si="1"/>
        <v>0.5263157894736842</v>
      </c>
    </row>
    <row r="136" spans="1:10" ht="15" customHeight="1">
      <c r="A136" s="15"/>
      <c r="B136" s="71"/>
      <c r="C136" s="8">
        <v>4300</v>
      </c>
      <c r="D136" s="11" t="s">
        <v>24</v>
      </c>
      <c r="E136" s="40">
        <v>68559</v>
      </c>
      <c r="F136" s="79">
        <v>149000</v>
      </c>
      <c r="G136" s="106">
        <v>70000</v>
      </c>
      <c r="H136" s="106">
        <v>70000</v>
      </c>
      <c r="I136" s="93"/>
      <c r="J136" s="141">
        <f t="shared" si="1"/>
        <v>1.0210183929170495</v>
      </c>
    </row>
    <row r="137" spans="1:10" ht="26.25" customHeight="1">
      <c r="A137" s="14">
        <v>754</v>
      </c>
      <c r="B137" s="67"/>
      <c r="C137" s="8"/>
      <c r="D137" s="12" t="s">
        <v>14</v>
      </c>
      <c r="E137" s="41">
        <f>SUM(E138+E140+E161)</f>
        <v>2967876</v>
      </c>
      <c r="F137" s="41">
        <f>SUM(F138+F140+F161)</f>
        <v>2094310</v>
      </c>
      <c r="G137" s="103">
        <f>SUM(G138+G140+G161)</f>
        <v>2094310</v>
      </c>
      <c r="H137" s="103">
        <f>SUM(H138+H140+H161)</f>
        <v>2094310</v>
      </c>
      <c r="I137" s="93"/>
      <c r="J137" s="141">
        <f t="shared" si="1"/>
        <v>0.7056595356409769</v>
      </c>
    </row>
    <row r="138" spans="1:10" ht="17.25" customHeight="1">
      <c r="A138" s="15"/>
      <c r="B138" s="69" t="s">
        <v>168</v>
      </c>
      <c r="C138" s="97"/>
      <c r="D138" s="10" t="s">
        <v>169</v>
      </c>
      <c r="E138" s="39">
        <f>SUM(E139)</f>
        <v>10000</v>
      </c>
      <c r="F138" s="39">
        <f>SUM(F139)</f>
        <v>0</v>
      </c>
      <c r="G138" s="104">
        <f>SUM(G139)</f>
        <v>0</v>
      </c>
      <c r="H138" s="104">
        <f>SUM(H139)</f>
        <v>0</v>
      </c>
      <c r="I138" s="93"/>
      <c r="J138" s="141">
        <f aca="true" t="shared" si="2" ref="J138:J201">H138/E138</f>
        <v>0</v>
      </c>
    </row>
    <row r="139" spans="1:10" ht="26.25" customHeight="1">
      <c r="A139" s="15"/>
      <c r="B139" s="72"/>
      <c r="C139" s="8">
        <v>2950</v>
      </c>
      <c r="D139" s="11" t="s">
        <v>170</v>
      </c>
      <c r="E139" s="40">
        <v>10000</v>
      </c>
      <c r="F139" s="79"/>
      <c r="G139" s="106"/>
      <c r="H139" s="106"/>
      <c r="I139" s="93"/>
      <c r="J139" s="141">
        <f t="shared" si="2"/>
        <v>0</v>
      </c>
    </row>
    <row r="140" spans="1:10" ht="24.75" customHeight="1">
      <c r="A140" s="15"/>
      <c r="B140" s="69">
        <v>75411</v>
      </c>
      <c r="C140" s="8"/>
      <c r="D140" s="10" t="s">
        <v>15</v>
      </c>
      <c r="E140" s="39">
        <f>SUM(E141:E160)</f>
        <v>2957376</v>
      </c>
      <c r="F140" s="78">
        <f>SUM(F141:F160)</f>
        <v>2093810</v>
      </c>
      <c r="G140" s="104">
        <f>SUM(G141:G160)</f>
        <v>2093810</v>
      </c>
      <c r="H140" s="104">
        <f>SUM(H141:H160)</f>
        <v>2093810</v>
      </c>
      <c r="I140" s="93"/>
      <c r="J140" s="141">
        <f t="shared" si="2"/>
        <v>0.7079958720162739</v>
      </c>
    </row>
    <row r="141" spans="1:10" ht="24.75" customHeight="1">
      <c r="A141" s="15"/>
      <c r="B141" s="70"/>
      <c r="C141" s="8">
        <v>3020</v>
      </c>
      <c r="D141" s="11" t="s">
        <v>135</v>
      </c>
      <c r="E141" s="40">
        <v>200500</v>
      </c>
      <c r="F141" s="79">
        <v>195800</v>
      </c>
      <c r="G141" s="105">
        <v>195800</v>
      </c>
      <c r="H141" s="105">
        <v>195800</v>
      </c>
      <c r="I141" s="93"/>
      <c r="J141" s="141">
        <f t="shared" si="2"/>
        <v>0.9765586034912718</v>
      </c>
    </row>
    <row r="142" spans="1:10" ht="15" customHeight="1">
      <c r="A142" s="15"/>
      <c r="B142" s="70"/>
      <c r="C142" s="8">
        <v>4010</v>
      </c>
      <c r="D142" s="11" t="s">
        <v>25</v>
      </c>
      <c r="E142" s="40"/>
      <c r="F142" s="79">
        <v>17623</v>
      </c>
      <c r="G142" s="105">
        <v>17623</v>
      </c>
      <c r="H142" s="105">
        <v>17623</v>
      </c>
      <c r="I142" s="93"/>
      <c r="J142" s="141" t="e">
        <f t="shared" si="2"/>
        <v>#DIV/0!</v>
      </c>
    </row>
    <row r="143" spans="1:10" ht="15" customHeight="1">
      <c r="A143" s="15"/>
      <c r="B143" s="70"/>
      <c r="C143" s="8">
        <v>4040</v>
      </c>
      <c r="D143" s="11" t="s">
        <v>37</v>
      </c>
      <c r="E143" s="40"/>
      <c r="F143" s="79">
        <v>1400</v>
      </c>
      <c r="G143" s="105">
        <v>1400</v>
      </c>
      <c r="H143" s="105">
        <v>1400</v>
      </c>
      <c r="I143" s="93"/>
      <c r="J143" s="141" t="e">
        <f t="shared" si="2"/>
        <v>#DIV/0!</v>
      </c>
    </row>
    <row r="144" spans="1:10" ht="15" customHeight="1">
      <c r="A144" s="15"/>
      <c r="B144" s="70"/>
      <c r="C144" s="8">
        <v>4050</v>
      </c>
      <c r="D144" s="11" t="s">
        <v>42</v>
      </c>
      <c r="E144" s="40">
        <v>1303413</v>
      </c>
      <c r="F144" s="79">
        <v>1332232</v>
      </c>
      <c r="G144" s="105">
        <v>1332232</v>
      </c>
      <c r="H144" s="105">
        <v>1332232</v>
      </c>
      <c r="I144" s="93"/>
      <c r="J144" s="141">
        <f t="shared" si="2"/>
        <v>1.0221104131998069</v>
      </c>
    </row>
    <row r="145" spans="1:10" ht="15" customHeight="1">
      <c r="A145" s="15"/>
      <c r="B145" s="70"/>
      <c r="C145" s="8">
        <v>4060</v>
      </c>
      <c r="D145" s="11" t="s">
        <v>43</v>
      </c>
      <c r="E145" s="40">
        <v>34900</v>
      </c>
      <c r="F145" s="79">
        <v>40844</v>
      </c>
      <c r="G145" s="105">
        <v>40844</v>
      </c>
      <c r="H145" s="105">
        <v>40844</v>
      </c>
      <c r="I145" s="93"/>
      <c r="J145" s="141">
        <f t="shared" si="2"/>
        <v>1.1703151862464183</v>
      </c>
    </row>
    <row r="146" spans="1:10" ht="15" customHeight="1">
      <c r="A146" s="15"/>
      <c r="B146" s="70"/>
      <c r="C146" s="8">
        <v>4070</v>
      </c>
      <c r="D146" s="11" t="s">
        <v>44</v>
      </c>
      <c r="E146" s="40">
        <v>99629</v>
      </c>
      <c r="F146" s="79">
        <v>112118</v>
      </c>
      <c r="G146" s="105">
        <v>112118</v>
      </c>
      <c r="H146" s="105">
        <v>112118</v>
      </c>
      <c r="I146" s="93"/>
      <c r="J146" s="141">
        <f t="shared" si="2"/>
        <v>1.1253550672996817</v>
      </c>
    </row>
    <row r="147" spans="1:10" ht="24.75" customHeight="1">
      <c r="A147" s="15"/>
      <c r="B147" s="70"/>
      <c r="C147" s="8">
        <v>4080</v>
      </c>
      <c r="D147" s="11" t="s">
        <v>47</v>
      </c>
      <c r="E147" s="40">
        <v>17162</v>
      </c>
      <c r="F147" s="79">
        <v>38500</v>
      </c>
      <c r="G147" s="105">
        <v>38500</v>
      </c>
      <c r="H147" s="105">
        <v>38500</v>
      </c>
      <c r="I147" s="93"/>
      <c r="J147" s="141">
        <f t="shared" si="2"/>
        <v>2.2433282834168513</v>
      </c>
    </row>
    <row r="148" spans="1:10" ht="15" customHeight="1">
      <c r="A148" s="15"/>
      <c r="B148" s="70"/>
      <c r="C148" s="8">
        <v>4110</v>
      </c>
      <c r="D148" s="11" t="s">
        <v>27</v>
      </c>
      <c r="E148" s="40">
        <v>17045</v>
      </c>
      <c r="F148" s="79">
        <v>3582</v>
      </c>
      <c r="G148" s="105">
        <v>3582</v>
      </c>
      <c r="H148" s="105">
        <v>3582</v>
      </c>
      <c r="I148" s="93"/>
      <c r="J148" s="141">
        <f t="shared" si="2"/>
        <v>0.21014960398943971</v>
      </c>
    </row>
    <row r="149" spans="1:10" ht="15" customHeight="1">
      <c r="A149" s="15"/>
      <c r="B149" s="70"/>
      <c r="C149" s="8">
        <v>4120</v>
      </c>
      <c r="D149" s="11" t="s">
        <v>28</v>
      </c>
      <c r="E149" s="40">
        <v>2569</v>
      </c>
      <c r="F149" s="79">
        <v>466</v>
      </c>
      <c r="G149" s="105">
        <v>466</v>
      </c>
      <c r="H149" s="105">
        <v>466</v>
      </c>
      <c r="I149" s="93"/>
      <c r="J149" s="141">
        <f t="shared" si="2"/>
        <v>0.18139353834176722</v>
      </c>
    </row>
    <row r="150" spans="1:10" ht="15" customHeight="1">
      <c r="A150" s="15"/>
      <c r="B150" s="70"/>
      <c r="C150" s="8">
        <v>4210</v>
      </c>
      <c r="D150" s="11" t="s">
        <v>29</v>
      </c>
      <c r="E150" s="40">
        <v>328959</v>
      </c>
      <c r="F150" s="79">
        <v>159745</v>
      </c>
      <c r="G150" s="105">
        <v>159745</v>
      </c>
      <c r="H150" s="105">
        <v>159745</v>
      </c>
      <c r="I150" s="93"/>
      <c r="J150" s="141">
        <f t="shared" si="2"/>
        <v>0.4856076289142416</v>
      </c>
    </row>
    <row r="151" spans="1:10" ht="15" customHeight="1">
      <c r="A151" s="15"/>
      <c r="B151" s="70"/>
      <c r="C151" s="8">
        <v>4220</v>
      </c>
      <c r="D151" s="11" t="s">
        <v>45</v>
      </c>
      <c r="E151" s="40">
        <v>1600</v>
      </c>
      <c r="F151" s="79">
        <v>1700</v>
      </c>
      <c r="G151" s="105">
        <v>1700</v>
      </c>
      <c r="H151" s="105">
        <v>1700</v>
      </c>
      <c r="I151" s="93"/>
      <c r="J151" s="141">
        <f t="shared" si="2"/>
        <v>1.0625</v>
      </c>
    </row>
    <row r="152" spans="1:10" ht="15" customHeight="1">
      <c r="A152" s="15"/>
      <c r="B152" s="70"/>
      <c r="C152" s="8">
        <v>4260</v>
      </c>
      <c r="D152" s="11" t="s">
        <v>30</v>
      </c>
      <c r="E152" s="40">
        <v>23000</v>
      </c>
      <c r="F152" s="79">
        <v>20000</v>
      </c>
      <c r="G152" s="105">
        <v>20000</v>
      </c>
      <c r="H152" s="105">
        <v>20000</v>
      </c>
      <c r="I152" s="93"/>
      <c r="J152" s="141">
        <f t="shared" si="2"/>
        <v>0.8695652173913043</v>
      </c>
    </row>
    <row r="153" spans="1:10" ht="15" customHeight="1">
      <c r="A153" s="15"/>
      <c r="B153" s="70"/>
      <c r="C153" s="8">
        <v>4270</v>
      </c>
      <c r="D153" s="11" t="s">
        <v>38</v>
      </c>
      <c r="E153" s="40">
        <v>11500</v>
      </c>
      <c r="F153" s="79">
        <v>75000</v>
      </c>
      <c r="G153" s="105">
        <v>75000</v>
      </c>
      <c r="H153" s="105">
        <v>75000</v>
      </c>
      <c r="I153" s="93"/>
      <c r="J153" s="141">
        <f t="shared" si="2"/>
        <v>6.521739130434782</v>
      </c>
    </row>
    <row r="154" spans="1:10" ht="15" customHeight="1">
      <c r="A154" s="15"/>
      <c r="B154" s="70"/>
      <c r="C154" s="8">
        <v>4280</v>
      </c>
      <c r="D154" s="11" t="s">
        <v>58</v>
      </c>
      <c r="E154" s="40">
        <v>7000</v>
      </c>
      <c r="F154" s="79">
        <v>8500</v>
      </c>
      <c r="G154" s="105">
        <v>8500</v>
      </c>
      <c r="H154" s="105">
        <v>8500</v>
      </c>
      <c r="I154" s="93"/>
      <c r="J154" s="141">
        <f t="shared" si="2"/>
        <v>1.2142857142857142</v>
      </c>
    </row>
    <row r="155" spans="1:10" ht="15" customHeight="1">
      <c r="A155" s="15"/>
      <c r="B155" s="70"/>
      <c r="C155" s="8">
        <v>4300</v>
      </c>
      <c r="D155" s="11" t="s">
        <v>24</v>
      </c>
      <c r="E155" s="40">
        <v>71939</v>
      </c>
      <c r="F155" s="79">
        <v>69000</v>
      </c>
      <c r="G155" s="105">
        <v>69000</v>
      </c>
      <c r="H155" s="105">
        <v>69000</v>
      </c>
      <c r="I155" s="93"/>
      <c r="J155" s="141">
        <f t="shared" si="2"/>
        <v>0.959145943090674</v>
      </c>
    </row>
    <row r="156" spans="1:10" ht="15" customHeight="1">
      <c r="A156" s="15"/>
      <c r="B156" s="70"/>
      <c r="C156" s="8">
        <v>4410</v>
      </c>
      <c r="D156" s="11" t="s">
        <v>31</v>
      </c>
      <c r="E156" s="40">
        <v>8200</v>
      </c>
      <c r="F156" s="79">
        <v>7500</v>
      </c>
      <c r="G156" s="105">
        <v>7500</v>
      </c>
      <c r="H156" s="105">
        <v>7500</v>
      </c>
      <c r="I156" s="93"/>
      <c r="J156" s="141">
        <f t="shared" si="2"/>
        <v>0.9146341463414634</v>
      </c>
    </row>
    <row r="157" spans="1:10" ht="15" customHeight="1">
      <c r="A157" s="15"/>
      <c r="B157" s="70"/>
      <c r="C157" s="8">
        <v>4430</v>
      </c>
      <c r="D157" s="11" t="s">
        <v>91</v>
      </c>
      <c r="E157" s="40">
        <v>5870</v>
      </c>
      <c r="F157" s="79">
        <v>6000</v>
      </c>
      <c r="G157" s="105">
        <v>6000</v>
      </c>
      <c r="H157" s="105">
        <v>6000</v>
      </c>
      <c r="I157" s="93"/>
      <c r="J157" s="141">
        <f t="shared" si="2"/>
        <v>1.0221465076660987</v>
      </c>
    </row>
    <row r="158" spans="1:10" ht="15" customHeight="1">
      <c r="A158" s="16"/>
      <c r="B158" s="71"/>
      <c r="C158" s="17">
        <v>4480</v>
      </c>
      <c r="D158" s="18" t="s">
        <v>34</v>
      </c>
      <c r="E158" s="44">
        <v>3420</v>
      </c>
      <c r="F158" s="81">
        <v>3800</v>
      </c>
      <c r="G158" s="108">
        <v>3800</v>
      </c>
      <c r="H158" s="108">
        <v>3800</v>
      </c>
      <c r="I158" s="93"/>
      <c r="J158" s="141">
        <f t="shared" si="2"/>
        <v>1.1111111111111112</v>
      </c>
    </row>
    <row r="159" spans="1:10" ht="15" customHeight="1">
      <c r="A159" s="14"/>
      <c r="B159" s="69"/>
      <c r="C159" s="8">
        <v>4510</v>
      </c>
      <c r="D159" s="11" t="s">
        <v>35</v>
      </c>
      <c r="E159" s="40"/>
      <c r="F159" s="79"/>
      <c r="G159" s="105"/>
      <c r="H159" s="105"/>
      <c r="I159" s="93"/>
      <c r="J159" s="141" t="e">
        <f t="shared" si="2"/>
        <v>#DIV/0!</v>
      </c>
    </row>
    <row r="160" spans="1:10" ht="15" customHeight="1">
      <c r="A160" s="15"/>
      <c r="B160" s="71"/>
      <c r="C160" s="8">
        <v>6050</v>
      </c>
      <c r="D160" s="11" t="s">
        <v>48</v>
      </c>
      <c r="E160" s="40">
        <v>820670</v>
      </c>
      <c r="F160" s="79"/>
      <c r="G160" s="105"/>
      <c r="H160" s="105"/>
      <c r="I160" s="93"/>
      <c r="J160" s="141">
        <f t="shared" si="2"/>
        <v>0</v>
      </c>
    </row>
    <row r="161" spans="1:10" ht="15" customHeight="1">
      <c r="A161" s="15"/>
      <c r="B161" s="69">
        <v>75414</v>
      </c>
      <c r="C161" s="8"/>
      <c r="D161" s="10" t="s">
        <v>102</v>
      </c>
      <c r="E161" s="39">
        <f>SUM(E162:E163)</f>
        <v>500</v>
      </c>
      <c r="F161" s="39">
        <f>SUM(F162:F163)</f>
        <v>500</v>
      </c>
      <c r="G161" s="104">
        <f>SUM(G162:G163)</f>
        <v>500</v>
      </c>
      <c r="H161" s="104">
        <f>SUM(H162:H163)</f>
        <v>500</v>
      </c>
      <c r="I161" s="93"/>
      <c r="J161" s="141">
        <f t="shared" si="2"/>
        <v>1</v>
      </c>
    </row>
    <row r="162" spans="1:10" ht="15" customHeight="1">
      <c r="A162" s="15"/>
      <c r="B162" s="70"/>
      <c r="C162" s="8">
        <v>4210</v>
      </c>
      <c r="D162" s="11" t="s">
        <v>29</v>
      </c>
      <c r="E162" s="40">
        <v>150</v>
      </c>
      <c r="F162" s="79">
        <v>250</v>
      </c>
      <c r="G162" s="105">
        <v>250</v>
      </c>
      <c r="H162" s="105">
        <v>250</v>
      </c>
      <c r="I162" s="93"/>
      <c r="J162" s="141">
        <f t="shared" si="2"/>
        <v>1.6666666666666667</v>
      </c>
    </row>
    <row r="163" spans="1:10" ht="15" customHeight="1">
      <c r="A163" s="16"/>
      <c r="B163" s="71"/>
      <c r="C163" s="8">
        <v>4300</v>
      </c>
      <c r="D163" s="11" t="s">
        <v>24</v>
      </c>
      <c r="E163" s="40">
        <v>350</v>
      </c>
      <c r="F163" s="79">
        <v>250</v>
      </c>
      <c r="G163" s="105">
        <v>250</v>
      </c>
      <c r="H163" s="105">
        <v>250</v>
      </c>
      <c r="I163" s="93"/>
      <c r="J163" s="141">
        <f t="shared" si="2"/>
        <v>0.7142857142857143</v>
      </c>
    </row>
    <row r="164" spans="1:10" ht="15" customHeight="1">
      <c r="A164" s="61">
        <v>757</v>
      </c>
      <c r="B164" s="67"/>
      <c r="C164" s="8"/>
      <c r="D164" s="12" t="s">
        <v>99</v>
      </c>
      <c r="E164" s="41">
        <f>SUM(E165+E167)</f>
        <v>353782</v>
      </c>
      <c r="F164" s="41">
        <f>SUM(F165+F167)</f>
        <v>259392</v>
      </c>
      <c r="G164" s="103">
        <f>SUM(G165+G167)</f>
        <v>259392</v>
      </c>
      <c r="H164" s="103">
        <f>SUM(H165+H167)</f>
        <v>259392</v>
      </c>
      <c r="I164" s="93"/>
      <c r="J164" s="141">
        <f t="shared" si="2"/>
        <v>0.7331972796807074</v>
      </c>
    </row>
    <row r="165" spans="1:10" ht="28.5" customHeight="1">
      <c r="A165" s="63"/>
      <c r="B165" s="183">
        <v>75702</v>
      </c>
      <c r="C165" s="8"/>
      <c r="D165" s="10" t="s">
        <v>100</v>
      </c>
      <c r="E165" s="39">
        <f>SUM(E166)</f>
        <v>192142</v>
      </c>
      <c r="F165" s="39">
        <f>SUM(F166)</f>
        <v>213196</v>
      </c>
      <c r="G165" s="104">
        <f>SUM(G166)</f>
        <v>213196</v>
      </c>
      <c r="H165" s="104">
        <f>SUM(H166)</f>
        <v>213196</v>
      </c>
      <c r="I165" s="93"/>
      <c r="J165" s="141">
        <f t="shared" si="2"/>
        <v>1.1095752100009368</v>
      </c>
    </row>
    <row r="166" spans="1:10" ht="35.25" customHeight="1">
      <c r="A166" s="63"/>
      <c r="B166" s="183"/>
      <c r="C166" s="8">
        <v>8070</v>
      </c>
      <c r="D166" s="11" t="s">
        <v>150</v>
      </c>
      <c r="E166" s="40">
        <v>192142</v>
      </c>
      <c r="F166" s="79">
        <v>213196</v>
      </c>
      <c r="G166" s="106">
        <v>213196</v>
      </c>
      <c r="H166" s="106">
        <v>213196</v>
      </c>
      <c r="I166" s="93"/>
      <c r="J166" s="141">
        <f t="shared" si="2"/>
        <v>1.1095752100009368</v>
      </c>
    </row>
    <row r="167" spans="1:10" ht="38.25" customHeight="1">
      <c r="A167" s="63"/>
      <c r="B167" s="183">
        <v>75704</v>
      </c>
      <c r="C167" s="8"/>
      <c r="D167" s="10" t="s">
        <v>110</v>
      </c>
      <c r="E167" s="39">
        <f>SUM(E168)</f>
        <v>161640</v>
      </c>
      <c r="F167" s="39">
        <f>SUM(F168)</f>
        <v>46196</v>
      </c>
      <c r="G167" s="104">
        <f>SUM(G168)</f>
        <v>46196</v>
      </c>
      <c r="H167" s="104">
        <f>SUM(H168)</f>
        <v>46196</v>
      </c>
      <c r="I167" s="93"/>
      <c r="J167" s="141">
        <f t="shared" si="2"/>
        <v>0.2857955951497154</v>
      </c>
    </row>
    <row r="168" spans="1:10" ht="16.5" customHeight="1">
      <c r="A168" s="64"/>
      <c r="B168" s="183"/>
      <c r="C168" s="8">
        <v>8020</v>
      </c>
      <c r="D168" s="11" t="s">
        <v>149</v>
      </c>
      <c r="E168" s="40">
        <v>161640</v>
      </c>
      <c r="F168" s="79">
        <v>46196</v>
      </c>
      <c r="G168" s="106">
        <v>46196</v>
      </c>
      <c r="H168" s="106">
        <v>46196</v>
      </c>
      <c r="I168" s="93"/>
      <c r="J168" s="141">
        <f t="shared" si="2"/>
        <v>0.2857955951497154</v>
      </c>
    </row>
    <row r="169" spans="1:10" ht="13.5" customHeight="1">
      <c r="A169" s="61">
        <v>758</v>
      </c>
      <c r="B169" s="68"/>
      <c r="C169" s="8"/>
      <c r="D169" s="12" t="s">
        <v>61</v>
      </c>
      <c r="E169" s="41">
        <f aca="true" t="shared" si="3" ref="E169:H170">SUM(E170)</f>
        <v>100000</v>
      </c>
      <c r="F169" s="41">
        <f t="shared" si="3"/>
        <v>0</v>
      </c>
      <c r="G169" s="103">
        <f t="shared" si="3"/>
        <v>235000</v>
      </c>
      <c r="H169" s="103">
        <f t="shared" si="3"/>
        <v>430000</v>
      </c>
      <c r="I169" s="93"/>
      <c r="J169" s="141">
        <f t="shared" si="2"/>
        <v>4.3</v>
      </c>
    </row>
    <row r="170" spans="1:10" ht="15" customHeight="1">
      <c r="A170" s="63"/>
      <c r="B170" s="69">
        <v>75818</v>
      </c>
      <c r="C170" s="8"/>
      <c r="D170" s="10" t="s">
        <v>119</v>
      </c>
      <c r="E170" s="39">
        <f t="shared" si="3"/>
        <v>100000</v>
      </c>
      <c r="F170" s="39">
        <f t="shared" si="3"/>
        <v>0</v>
      </c>
      <c r="G170" s="104">
        <f t="shared" si="3"/>
        <v>235000</v>
      </c>
      <c r="H170" s="104">
        <f t="shared" si="3"/>
        <v>430000</v>
      </c>
      <c r="I170" s="93"/>
      <c r="J170" s="141">
        <f t="shared" si="2"/>
        <v>4.3</v>
      </c>
    </row>
    <row r="171" spans="1:10" ht="14.25" customHeight="1">
      <c r="A171" s="63"/>
      <c r="B171" s="70"/>
      <c r="C171" s="19">
        <v>4810</v>
      </c>
      <c r="D171" s="11" t="s">
        <v>120</v>
      </c>
      <c r="E171" s="40">
        <v>100000</v>
      </c>
      <c r="F171" s="79"/>
      <c r="G171" s="106">
        <v>235000</v>
      </c>
      <c r="H171" s="106">
        <v>430000</v>
      </c>
      <c r="I171" s="93"/>
      <c r="J171" s="141">
        <f t="shared" si="2"/>
        <v>4.3</v>
      </c>
    </row>
    <row r="172" spans="1:10" ht="50.25" customHeight="1">
      <c r="A172" s="63"/>
      <c r="B172" s="70"/>
      <c r="C172" s="21"/>
      <c r="D172" s="11" t="s">
        <v>221</v>
      </c>
      <c r="E172" s="40"/>
      <c r="F172" s="79"/>
      <c r="G172" s="106"/>
      <c r="H172" s="106"/>
      <c r="I172" s="93"/>
      <c r="J172" s="141" t="e">
        <f t="shared" si="2"/>
        <v>#DIV/0!</v>
      </c>
    </row>
    <row r="173" spans="1:10" ht="15" customHeight="1">
      <c r="A173" s="63"/>
      <c r="B173" s="70"/>
      <c r="C173" s="17"/>
      <c r="D173" s="11" t="s">
        <v>121</v>
      </c>
      <c r="E173" s="40">
        <v>100000</v>
      </c>
      <c r="F173" s="79"/>
      <c r="G173" s="106"/>
      <c r="H173" s="106"/>
      <c r="I173" s="93"/>
      <c r="J173" s="141">
        <f t="shared" si="2"/>
        <v>0</v>
      </c>
    </row>
    <row r="174" spans="1:10" ht="13.5" customHeight="1">
      <c r="A174" s="61">
        <v>801</v>
      </c>
      <c r="B174" s="67"/>
      <c r="C174" s="8"/>
      <c r="D174" s="12" t="s">
        <v>62</v>
      </c>
      <c r="E174" s="41">
        <f>SUM(E175+E191+E206+E226+E240+E256+E258+E273+E290+E292+E294)</f>
        <v>11762064</v>
      </c>
      <c r="F174" s="41">
        <f>SUM(F175+F191+F206+F226+F240+F256+F258+F273+F290+F292+F294)</f>
        <v>12297253</v>
      </c>
      <c r="G174" s="103">
        <f>SUM(G175+G191+G206+G226+G240+G256+G258+G273+G290+G292+G294)</f>
        <v>11921028</v>
      </c>
      <c r="H174" s="103">
        <f>SUM(H175+H191+H206+H226+H240+H256+H258+H273+H290+H292+H294)</f>
        <v>11767984</v>
      </c>
      <c r="I174" s="93"/>
      <c r="J174" s="141">
        <f t="shared" si="2"/>
        <v>1.0005033130239727</v>
      </c>
    </row>
    <row r="175" spans="1:10" ht="15.75" customHeight="1">
      <c r="A175" s="15"/>
      <c r="B175" s="57">
        <v>80102</v>
      </c>
      <c r="C175" s="8"/>
      <c r="D175" s="10" t="s">
        <v>63</v>
      </c>
      <c r="E175" s="39">
        <f>SUM(E176:E190)</f>
        <v>1121596</v>
      </c>
      <c r="F175" s="39">
        <f>SUM(F176:F190)</f>
        <v>1214809</v>
      </c>
      <c r="G175" s="111">
        <f>SUM(G176:G190)</f>
        <v>1057107</v>
      </c>
      <c r="H175" s="111">
        <f>SUM(H176:H190)</f>
        <v>1057107</v>
      </c>
      <c r="I175" s="93"/>
      <c r="J175" s="141">
        <f t="shared" si="2"/>
        <v>0.9425024696949704</v>
      </c>
    </row>
    <row r="176" spans="1:10" ht="23.25" customHeight="1">
      <c r="A176" s="15"/>
      <c r="B176" s="60"/>
      <c r="C176" s="8">
        <v>3020</v>
      </c>
      <c r="D176" s="11" t="s">
        <v>113</v>
      </c>
      <c r="E176" s="40">
        <v>54484</v>
      </c>
      <c r="F176" s="79">
        <v>63750</v>
      </c>
      <c r="G176" s="106">
        <v>56250</v>
      </c>
      <c r="H176" s="106">
        <v>56250</v>
      </c>
      <c r="I176" s="93"/>
      <c r="J176" s="141">
        <f t="shared" si="2"/>
        <v>1.0324131855223553</v>
      </c>
    </row>
    <row r="177" spans="1:10" ht="15" customHeight="1">
      <c r="A177" s="15"/>
      <c r="B177" s="60"/>
      <c r="C177" s="8">
        <v>4010</v>
      </c>
      <c r="D177" s="11" t="s">
        <v>25</v>
      </c>
      <c r="E177" s="40">
        <v>720545</v>
      </c>
      <c r="F177" s="79">
        <v>780286</v>
      </c>
      <c r="G177" s="106">
        <v>687777</v>
      </c>
      <c r="H177" s="106">
        <v>687777</v>
      </c>
      <c r="I177" s="93"/>
      <c r="J177" s="141">
        <f t="shared" si="2"/>
        <v>0.9545233122150595</v>
      </c>
    </row>
    <row r="178" spans="1:10" ht="15" customHeight="1">
      <c r="A178" s="15"/>
      <c r="B178" s="60"/>
      <c r="C178" s="8">
        <v>4040</v>
      </c>
      <c r="D178" s="11" t="s">
        <v>37</v>
      </c>
      <c r="E178" s="40">
        <v>60484</v>
      </c>
      <c r="F178" s="79">
        <v>69050</v>
      </c>
      <c r="G178" s="106">
        <v>69050</v>
      </c>
      <c r="H178" s="106">
        <v>69050</v>
      </c>
      <c r="I178" s="93"/>
      <c r="J178" s="141">
        <f t="shared" si="2"/>
        <v>1.14162423120164</v>
      </c>
    </row>
    <row r="179" spans="1:10" ht="15" customHeight="1">
      <c r="A179" s="15"/>
      <c r="B179" s="60"/>
      <c r="C179" s="8">
        <v>4110</v>
      </c>
      <c r="D179" s="11" t="s">
        <v>27</v>
      </c>
      <c r="E179" s="40">
        <v>148211</v>
      </c>
      <c r="F179" s="79">
        <v>162420</v>
      </c>
      <c r="G179" s="106">
        <v>136153</v>
      </c>
      <c r="H179" s="106">
        <v>136153</v>
      </c>
      <c r="I179" s="93"/>
      <c r="J179" s="141">
        <f t="shared" si="2"/>
        <v>0.918643015700589</v>
      </c>
    </row>
    <row r="180" spans="1:10" ht="15" customHeight="1">
      <c r="A180" s="16"/>
      <c r="B180" s="58"/>
      <c r="C180" s="8">
        <v>4120</v>
      </c>
      <c r="D180" s="11" t="s">
        <v>28</v>
      </c>
      <c r="E180" s="40">
        <v>20972</v>
      </c>
      <c r="F180" s="79">
        <v>22341</v>
      </c>
      <c r="G180" s="106">
        <v>18542</v>
      </c>
      <c r="H180" s="106">
        <v>18542</v>
      </c>
      <c r="I180" s="93"/>
      <c r="J180" s="141">
        <f t="shared" si="2"/>
        <v>0.884131222582491</v>
      </c>
    </row>
    <row r="181" spans="1:10" ht="15" customHeight="1">
      <c r="A181" s="14"/>
      <c r="B181" s="57"/>
      <c r="C181" s="8">
        <v>4210</v>
      </c>
      <c r="D181" s="11" t="s">
        <v>29</v>
      </c>
      <c r="E181" s="40">
        <v>16278</v>
      </c>
      <c r="F181" s="79">
        <v>14440</v>
      </c>
      <c r="G181" s="106">
        <v>18250</v>
      </c>
      <c r="H181" s="106">
        <v>18250</v>
      </c>
      <c r="I181" s="93"/>
      <c r="J181" s="141">
        <f t="shared" si="2"/>
        <v>1.1211451038211082</v>
      </c>
    </row>
    <row r="182" spans="1:10" ht="15" customHeight="1">
      <c r="A182" s="15"/>
      <c r="B182" s="60"/>
      <c r="C182" s="8">
        <v>4240</v>
      </c>
      <c r="D182" s="11" t="s">
        <v>64</v>
      </c>
      <c r="E182" s="40">
        <v>5950</v>
      </c>
      <c r="F182" s="79">
        <v>6000</v>
      </c>
      <c r="G182" s="106">
        <v>3250</v>
      </c>
      <c r="H182" s="106">
        <v>3250</v>
      </c>
      <c r="I182" s="93"/>
      <c r="J182" s="141">
        <f t="shared" si="2"/>
        <v>0.5462184873949579</v>
      </c>
    </row>
    <row r="183" spans="1:10" ht="15" customHeight="1">
      <c r="A183" s="15"/>
      <c r="B183" s="60"/>
      <c r="C183" s="8">
        <v>4260</v>
      </c>
      <c r="D183" s="11" t="s">
        <v>30</v>
      </c>
      <c r="E183" s="40">
        <v>12363</v>
      </c>
      <c r="F183" s="79">
        <v>15230</v>
      </c>
      <c r="G183" s="106">
        <v>9230</v>
      </c>
      <c r="H183" s="106">
        <v>9230</v>
      </c>
      <c r="I183" s="93"/>
      <c r="J183" s="141">
        <f t="shared" si="2"/>
        <v>0.7465825446898002</v>
      </c>
    </row>
    <row r="184" spans="1:10" ht="15" customHeight="1">
      <c r="A184" s="15"/>
      <c r="B184" s="60"/>
      <c r="C184" s="8">
        <v>4270</v>
      </c>
      <c r="D184" s="11" t="s">
        <v>38</v>
      </c>
      <c r="E184" s="40">
        <v>10119</v>
      </c>
      <c r="F184" s="79">
        <v>4094</v>
      </c>
      <c r="G184" s="106">
        <v>450</v>
      </c>
      <c r="H184" s="106">
        <v>450</v>
      </c>
      <c r="I184" s="93"/>
      <c r="J184" s="141">
        <f t="shared" si="2"/>
        <v>0.04447079750963534</v>
      </c>
    </row>
    <row r="185" spans="1:10" ht="15" customHeight="1">
      <c r="A185" s="15"/>
      <c r="B185" s="60"/>
      <c r="C185" s="8">
        <v>4280</v>
      </c>
      <c r="D185" s="11" t="s">
        <v>58</v>
      </c>
      <c r="E185" s="40">
        <v>732</v>
      </c>
      <c r="F185" s="79">
        <v>3565</v>
      </c>
      <c r="G185" s="106">
        <v>1750</v>
      </c>
      <c r="H185" s="106">
        <v>1750</v>
      </c>
      <c r="I185" s="93"/>
      <c r="J185" s="141">
        <f t="shared" si="2"/>
        <v>2.390710382513661</v>
      </c>
    </row>
    <row r="186" spans="1:10" ht="15" customHeight="1">
      <c r="A186" s="15"/>
      <c r="B186" s="60"/>
      <c r="C186" s="8">
        <v>4300</v>
      </c>
      <c r="D186" s="11" t="s">
        <v>24</v>
      </c>
      <c r="E186" s="40">
        <v>21571</v>
      </c>
      <c r="F186" s="79">
        <v>21600</v>
      </c>
      <c r="G186" s="106">
        <v>10500</v>
      </c>
      <c r="H186" s="106">
        <v>10500</v>
      </c>
      <c r="I186" s="93"/>
      <c r="J186" s="141">
        <f t="shared" si="2"/>
        <v>0.4867646377080339</v>
      </c>
    </row>
    <row r="187" spans="1:10" ht="15" customHeight="1">
      <c r="A187" s="15"/>
      <c r="B187" s="60"/>
      <c r="C187" s="8">
        <v>4410</v>
      </c>
      <c r="D187" s="11" t="s">
        <v>31</v>
      </c>
      <c r="E187" s="40">
        <v>100</v>
      </c>
      <c r="F187" s="79">
        <v>500</v>
      </c>
      <c r="G187" s="106">
        <v>400</v>
      </c>
      <c r="H187" s="106">
        <v>400</v>
      </c>
      <c r="I187" s="93"/>
      <c r="J187" s="141">
        <f t="shared" si="2"/>
        <v>4</v>
      </c>
    </row>
    <row r="188" spans="1:10" ht="15" customHeight="1">
      <c r="A188" s="15"/>
      <c r="B188" s="60"/>
      <c r="C188" s="8">
        <v>4430</v>
      </c>
      <c r="D188" s="11" t="s">
        <v>32</v>
      </c>
      <c r="E188" s="40">
        <v>211</v>
      </c>
      <c r="F188" s="79">
        <v>800</v>
      </c>
      <c r="G188" s="106">
        <v>800</v>
      </c>
      <c r="H188" s="106">
        <v>800</v>
      </c>
      <c r="I188" s="93"/>
      <c r="J188" s="141">
        <f t="shared" si="2"/>
        <v>3.7914691943127963</v>
      </c>
    </row>
    <row r="189" spans="1:10" ht="15" customHeight="1">
      <c r="A189" s="15"/>
      <c r="B189" s="60"/>
      <c r="C189" s="8">
        <v>4440</v>
      </c>
      <c r="D189" s="11" t="s">
        <v>33</v>
      </c>
      <c r="E189" s="40">
        <v>49458</v>
      </c>
      <c r="F189" s="79">
        <v>50733</v>
      </c>
      <c r="G189" s="106">
        <v>44705</v>
      </c>
      <c r="H189" s="106">
        <v>44705</v>
      </c>
      <c r="I189" s="93"/>
      <c r="J189" s="141">
        <f t="shared" si="2"/>
        <v>0.9038982571070403</v>
      </c>
    </row>
    <row r="190" spans="1:10" ht="24.75" customHeight="1">
      <c r="A190" s="15"/>
      <c r="B190" s="60"/>
      <c r="C190" s="8">
        <v>4570</v>
      </c>
      <c r="D190" s="11" t="s">
        <v>171</v>
      </c>
      <c r="E190" s="40">
        <v>118</v>
      </c>
      <c r="F190" s="79"/>
      <c r="G190" s="106"/>
      <c r="H190" s="106"/>
      <c r="I190" s="93"/>
      <c r="J190" s="141">
        <f t="shared" si="2"/>
        <v>0</v>
      </c>
    </row>
    <row r="191" spans="1:10" ht="15.75" customHeight="1">
      <c r="A191" s="15"/>
      <c r="B191" s="183">
        <v>80111</v>
      </c>
      <c r="C191" s="8"/>
      <c r="D191" s="10" t="s">
        <v>65</v>
      </c>
      <c r="E191" s="39">
        <f>SUM(E192:E205)</f>
        <v>548395</v>
      </c>
      <c r="F191" s="39">
        <f>SUM(F192:F205)</f>
        <v>841225</v>
      </c>
      <c r="G191" s="109">
        <f>SUM(G192:G205)</f>
        <v>628816</v>
      </c>
      <c r="H191" s="109">
        <f>SUM(H192:H205)</f>
        <v>628816</v>
      </c>
      <c r="I191" s="93"/>
      <c r="J191" s="141">
        <f t="shared" si="2"/>
        <v>1.1466479453678462</v>
      </c>
    </row>
    <row r="192" spans="1:10" ht="25.5" customHeight="1">
      <c r="A192" s="15"/>
      <c r="B192" s="183"/>
      <c r="C192" s="8">
        <v>3020</v>
      </c>
      <c r="D192" s="11" t="s">
        <v>41</v>
      </c>
      <c r="E192" s="40">
        <v>2872</v>
      </c>
      <c r="F192" s="79">
        <v>9800</v>
      </c>
      <c r="G192" s="106">
        <v>4000</v>
      </c>
      <c r="H192" s="106">
        <v>4000</v>
      </c>
      <c r="I192" s="93"/>
      <c r="J192" s="141">
        <f t="shared" si="2"/>
        <v>1.392757660167131</v>
      </c>
    </row>
    <row r="193" spans="1:10" ht="15" customHeight="1">
      <c r="A193" s="15"/>
      <c r="B193" s="183"/>
      <c r="C193" s="8">
        <v>4010</v>
      </c>
      <c r="D193" s="11" t="s">
        <v>25</v>
      </c>
      <c r="E193" s="40">
        <v>385631</v>
      </c>
      <c r="F193" s="79">
        <v>592606</v>
      </c>
      <c r="G193" s="106">
        <v>430693</v>
      </c>
      <c r="H193" s="106">
        <v>430693</v>
      </c>
      <c r="I193" s="93"/>
      <c r="J193" s="141">
        <f t="shared" si="2"/>
        <v>1.1168526389216635</v>
      </c>
    </row>
    <row r="194" spans="1:10" ht="15" customHeight="1">
      <c r="A194" s="15"/>
      <c r="B194" s="183"/>
      <c r="C194" s="8">
        <v>4040</v>
      </c>
      <c r="D194" s="11" t="s">
        <v>37</v>
      </c>
      <c r="E194" s="40">
        <v>19105</v>
      </c>
      <c r="F194" s="79">
        <v>33440</v>
      </c>
      <c r="G194" s="106">
        <v>33440</v>
      </c>
      <c r="H194" s="106">
        <v>33440</v>
      </c>
      <c r="I194" s="93"/>
      <c r="J194" s="141">
        <f t="shared" si="2"/>
        <v>1.7503271394922795</v>
      </c>
    </row>
    <row r="195" spans="1:10" ht="15" customHeight="1">
      <c r="A195" s="15"/>
      <c r="B195" s="183"/>
      <c r="C195" s="8">
        <v>4110</v>
      </c>
      <c r="D195" s="11" t="s">
        <v>27</v>
      </c>
      <c r="E195" s="40">
        <v>69967</v>
      </c>
      <c r="F195" s="79">
        <v>108329</v>
      </c>
      <c r="G195" s="106">
        <v>83497</v>
      </c>
      <c r="H195" s="106">
        <v>83497</v>
      </c>
      <c r="I195" s="93"/>
      <c r="J195" s="141">
        <f t="shared" si="2"/>
        <v>1.193376877670902</v>
      </c>
    </row>
    <row r="196" spans="1:10" ht="15" customHeight="1">
      <c r="A196" s="15"/>
      <c r="B196" s="183"/>
      <c r="C196" s="8">
        <v>4120</v>
      </c>
      <c r="D196" s="11" t="s">
        <v>28</v>
      </c>
      <c r="E196" s="40">
        <v>9703</v>
      </c>
      <c r="F196" s="79">
        <v>14920</v>
      </c>
      <c r="G196" s="106">
        <v>11371</v>
      </c>
      <c r="H196" s="106">
        <v>11371</v>
      </c>
      <c r="I196" s="93"/>
      <c r="J196" s="141">
        <f t="shared" si="2"/>
        <v>1.1719055962073586</v>
      </c>
    </row>
    <row r="197" spans="1:10" ht="15" customHeight="1">
      <c r="A197" s="15"/>
      <c r="B197" s="183"/>
      <c r="C197" s="8">
        <v>4210</v>
      </c>
      <c r="D197" s="11" t="s">
        <v>29</v>
      </c>
      <c r="E197" s="40">
        <v>9705</v>
      </c>
      <c r="F197" s="79">
        <v>10160</v>
      </c>
      <c r="G197" s="106">
        <v>14250</v>
      </c>
      <c r="H197" s="106">
        <v>14250</v>
      </c>
      <c r="I197" s="93"/>
      <c r="J197" s="141">
        <f t="shared" si="2"/>
        <v>1.4683153013910355</v>
      </c>
    </row>
    <row r="198" spans="1:10" ht="15" customHeight="1">
      <c r="A198" s="15"/>
      <c r="B198" s="183"/>
      <c r="C198" s="8">
        <v>4240</v>
      </c>
      <c r="D198" s="11" t="s">
        <v>64</v>
      </c>
      <c r="E198" s="40">
        <v>7200</v>
      </c>
      <c r="F198" s="79">
        <v>3030</v>
      </c>
      <c r="G198" s="106">
        <v>3250</v>
      </c>
      <c r="H198" s="106">
        <v>3250</v>
      </c>
      <c r="I198" s="93"/>
      <c r="J198" s="141">
        <f t="shared" si="2"/>
        <v>0.4513888888888889</v>
      </c>
    </row>
    <row r="199" spans="1:10" ht="12.75" customHeight="1">
      <c r="A199" s="15"/>
      <c r="B199" s="183"/>
      <c r="C199" s="8">
        <v>4260</v>
      </c>
      <c r="D199" s="11" t="s">
        <v>30</v>
      </c>
      <c r="E199" s="40">
        <v>4406</v>
      </c>
      <c r="F199" s="79">
        <v>12420</v>
      </c>
      <c r="G199" s="106">
        <v>7420</v>
      </c>
      <c r="H199" s="106">
        <v>7420</v>
      </c>
      <c r="I199" s="93"/>
      <c r="J199" s="141">
        <f t="shared" si="2"/>
        <v>1.6840671811166592</v>
      </c>
    </row>
    <row r="200" spans="1:10" ht="15" customHeight="1">
      <c r="A200" s="15"/>
      <c r="B200" s="183"/>
      <c r="C200" s="8">
        <v>4270</v>
      </c>
      <c r="D200" s="11" t="s">
        <v>38</v>
      </c>
      <c r="E200" s="40">
        <v>2737</v>
      </c>
      <c r="F200" s="79">
        <v>3150</v>
      </c>
      <c r="G200" s="106">
        <v>450</v>
      </c>
      <c r="H200" s="106">
        <v>450</v>
      </c>
      <c r="I200" s="93"/>
      <c r="J200" s="141">
        <f t="shared" si="2"/>
        <v>0.16441359152356594</v>
      </c>
    </row>
    <row r="201" spans="1:10" ht="15" customHeight="1">
      <c r="A201" s="15"/>
      <c r="B201" s="183"/>
      <c r="C201" s="8">
        <v>4280</v>
      </c>
      <c r="D201" s="11" t="s">
        <v>58</v>
      </c>
      <c r="E201" s="40">
        <v>507</v>
      </c>
      <c r="F201" s="79">
        <v>2550</v>
      </c>
      <c r="G201" s="106">
        <v>1750</v>
      </c>
      <c r="H201" s="106">
        <v>1750</v>
      </c>
      <c r="I201" s="93"/>
      <c r="J201" s="141">
        <f t="shared" si="2"/>
        <v>3.4516765285996054</v>
      </c>
    </row>
    <row r="202" spans="1:10" ht="15" customHeight="1">
      <c r="A202" s="15"/>
      <c r="B202" s="183"/>
      <c r="C202" s="8">
        <v>4300</v>
      </c>
      <c r="D202" s="11" t="s">
        <v>24</v>
      </c>
      <c r="E202" s="40">
        <v>12110</v>
      </c>
      <c r="F202" s="79">
        <v>11400</v>
      </c>
      <c r="G202" s="106">
        <v>9500</v>
      </c>
      <c r="H202" s="106">
        <v>9500</v>
      </c>
      <c r="I202" s="93"/>
      <c r="J202" s="141">
        <f aca="true" t="shared" si="4" ref="J202:J265">H202/E202</f>
        <v>0.7844756399669695</v>
      </c>
    </row>
    <row r="203" spans="1:10" ht="15" customHeight="1">
      <c r="A203" s="15"/>
      <c r="B203" s="183"/>
      <c r="C203" s="8">
        <v>4410</v>
      </c>
      <c r="D203" s="11" t="s">
        <v>31</v>
      </c>
      <c r="E203" s="40">
        <v>98</v>
      </c>
      <c r="F203" s="79">
        <v>100</v>
      </c>
      <c r="G203" s="106">
        <v>400</v>
      </c>
      <c r="H203" s="106">
        <v>400</v>
      </c>
      <c r="I203" s="93"/>
      <c r="J203" s="141">
        <f t="shared" si="4"/>
        <v>4.081632653061225</v>
      </c>
    </row>
    <row r="204" spans="1:10" ht="15" customHeight="1">
      <c r="A204" s="15"/>
      <c r="B204" s="183"/>
      <c r="C204" s="8">
        <v>4430</v>
      </c>
      <c r="D204" s="11" t="s">
        <v>32</v>
      </c>
      <c r="E204" s="40">
        <v>200</v>
      </c>
      <c r="F204" s="79">
        <v>800</v>
      </c>
      <c r="G204" s="106">
        <v>800</v>
      </c>
      <c r="H204" s="106">
        <v>800</v>
      </c>
      <c r="I204" s="93"/>
      <c r="J204" s="141">
        <f t="shared" si="4"/>
        <v>4</v>
      </c>
    </row>
    <row r="205" spans="1:10" ht="15" customHeight="1">
      <c r="A205" s="15"/>
      <c r="B205" s="183"/>
      <c r="C205" s="8">
        <v>4440</v>
      </c>
      <c r="D205" s="11" t="s">
        <v>33</v>
      </c>
      <c r="E205" s="40">
        <v>24154</v>
      </c>
      <c r="F205" s="79">
        <v>38520</v>
      </c>
      <c r="G205" s="106">
        <v>27995</v>
      </c>
      <c r="H205" s="106">
        <v>27995</v>
      </c>
      <c r="I205" s="93"/>
      <c r="J205" s="141">
        <f t="shared" si="4"/>
        <v>1.159021280119235</v>
      </c>
    </row>
    <row r="206" spans="1:10" ht="15" customHeight="1">
      <c r="A206" s="16"/>
      <c r="B206" s="55">
        <v>80120</v>
      </c>
      <c r="C206" s="8"/>
      <c r="D206" s="10" t="s">
        <v>66</v>
      </c>
      <c r="E206" s="39">
        <f>SUM(E207:E225)</f>
        <v>2804244</v>
      </c>
      <c r="F206" s="39">
        <f>SUM(F207:F225)</f>
        <v>2898633</v>
      </c>
      <c r="G206" s="104">
        <f>SUM(G207:G225)</f>
        <v>3560488</v>
      </c>
      <c r="H206" s="104">
        <f>SUM(H207:H225)</f>
        <v>3390444</v>
      </c>
      <c r="I206" s="93"/>
      <c r="J206" s="141">
        <f t="shared" si="4"/>
        <v>1.2090402974919443</v>
      </c>
    </row>
    <row r="207" spans="1:10" ht="26.25" customHeight="1">
      <c r="A207" s="7"/>
      <c r="B207" s="55"/>
      <c r="C207" s="8">
        <v>2540</v>
      </c>
      <c r="D207" s="11" t="s">
        <v>67</v>
      </c>
      <c r="E207" s="40">
        <v>265398</v>
      </c>
      <c r="F207" s="79">
        <v>435442</v>
      </c>
      <c r="G207" s="106">
        <v>435442</v>
      </c>
      <c r="H207" s="106">
        <v>265398</v>
      </c>
      <c r="I207" s="93"/>
      <c r="J207" s="141">
        <f t="shared" si="4"/>
        <v>1</v>
      </c>
    </row>
    <row r="208" spans="1:10" ht="12.75" customHeight="1">
      <c r="A208" s="14"/>
      <c r="B208" s="57"/>
      <c r="C208" s="19"/>
      <c r="D208" s="11" t="s">
        <v>218</v>
      </c>
      <c r="E208" s="40"/>
      <c r="F208" s="147"/>
      <c r="G208" s="106"/>
      <c r="H208" s="106"/>
      <c r="I208" s="93"/>
      <c r="J208" s="141" t="e">
        <f t="shared" si="4"/>
        <v>#DIV/0!</v>
      </c>
    </row>
    <row r="209" spans="1:10" ht="24" customHeight="1">
      <c r="A209" s="15"/>
      <c r="B209" s="60"/>
      <c r="C209" s="21"/>
      <c r="D209" s="18" t="s">
        <v>219</v>
      </c>
      <c r="E209" s="44"/>
      <c r="F209" s="82"/>
      <c r="G209" s="106"/>
      <c r="H209" s="106"/>
      <c r="I209" s="93"/>
      <c r="J209" s="141" t="e">
        <f t="shared" si="4"/>
        <v>#DIV/0!</v>
      </c>
    </row>
    <row r="210" spans="1:10" ht="22.5" customHeight="1">
      <c r="A210" s="15"/>
      <c r="B210" s="60"/>
      <c r="C210" s="8">
        <v>3020</v>
      </c>
      <c r="D210" s="11" t="s">
        <v>50</v>
      </c>
      <c r="E210" s="40">
        <v>7592</v>
      </c>
      <c r="F210" s="79">
        <v>12580</v>
      </c>
      <c r="G210" s="106">
        <v>5892</v>
      </c>
      <c r="H210" s="106">
        <v>5892</v>
      </c>
      <c r="I210" s="93"/>
      <c r="J210" s="141">
        <f t="shared" si="4"/>
        <v>0.7760800842992623</v>
      </c>
    </row>
    <row r="211" spans="1:10" ht="12" customHeight="1">
      <c r="A211" s="15"/>
      <c r="B211" s="60"/>
      <c r="C211" s="8">
        <v>4010</v>
      </c>
      <c r="D211" s="11" t="s">
        <v>25</v>
      </c>
      <c r="E211" s="40">
        <v>1326023</v>
      </c>
      <c r="F211" s="79">
        <v>1692191</v>
      </c>
      <c r="G211" s="106">
        <v>1326023</v>
      </c>
      <c r="H211" s="106">
        <v>1326023</v>
      </c>
      <c r="I211" s="93"/>
      <c r="J211" s="141">
        <f t="shared" si="4"/>
        <v>1</v>
      </c>
    </row>
    <row r="212" spans="1:10" ht="15" customHeight="1">
      <c r="A212" s="15"/>
      <c r="B212" s="60"/>
      <c r="C212" s="8">
        <v>4040</v>
      </c>
      <c r="D212" s="11" t="s">
        <v>37</v>
      </c>
      <c r="E212" s="40">
        <v>93644</v>
      </c>
      <c r="F212" s="79">
        <v>116360</v>
      </c>
      <c r="G212" s="106">
        <v>116360</v>
      </c>
      <c r="H212" s="106">
        <v>116360</v>
      </c>
      <c r="I212" s="93"/>
      <c r="J212" s="141">
        <f t="shared" si="4"/>
        <v>1.242578275169792</v>
      </c>
    </row>
    <row r="213" spans="1:10" ht="15" customHeight="1">
      <c r="A213" s="15"/>
      <c r="B213" s="60"/>
      <c r="C213" s="8">
        <v>4110</v>
      </c>
      <c r="D213" s="11" t="s">
        <v>27</v>
      </c>
      <c r="E213" s="40">
        <v>249058</v>
      </c>
      <c r="F213" s="79">
        <v>313335</v>
      </c>
      <c r="G213" s="106">
        <v>259485</v>
      </c>
      <c r="H213" s="106">
        <v>259485</v>
      </c>
      <c r="I213" s="93"/>
      <c r="J213" s="141">
        <f t="shared" si="4"/>
        <v>1.0418657501465522</v>
      </c>
    </row>
    <row r="214" spans="1:10" ht="15" customHeight="1">
      <c r="A214" s="15"/>
      <c r="B214" s="60"/>
      <c r="C214" s="8">
        <v>4120</v>
      </c>
      <c r="D214" s="11" t="s">
        <v>28</v>
      </c>
      <c r="E214" s="40">
        <v>33955</v>
      </c>
      <c r="F214" s="79">
        <v>42929</v>
      </c>
      <c r="G214" s="106">
        <v>35337</v>
      </c>
      <c r="H214" s="106">
        <v>35337</v>
      </c>
      <c r="I214" s="93"/>
      <c r="J214" s="141">
        <f t="shared" si="4"/>
        <v>1.0407009276984245</v>
      </c>
    </row>
    <row r="215" spans="1:10" ht="12.75" customHeight="1">
      <c r="A215" s="15"/>
      <c r="B215" s="60"/>
      <c r="C215" s="8">
        <v>4140</v>
      </c>
      <c r="D215" s="11" t="s">
        <v>68</v>
      </c>
      <c r="E215" s="40">
        <v>2729</v>
      </c>
      <c r="F215" s="79">
        <v>5000</v>
      </c>
      <c r="G215" s="106">
        <v>5000</v>
      </c>
      <c r="H215" s="106">
        <v>5000</v>
      </c>
      <c r="I215" s="93"/>
      <c r="J215" s="141">
        <f t="shared" si="4"/>
        <v>1.8321729571271528</v>
      </c>
    </row>
    <row r="216" spans="1:10" ht="15" customHeight="1">
      <c r="A216" s="15"/>
      <c r="B216" s="60"/>
      <c r="C216" s="8">
        <v>4210</v>
      </c>
      <c r="D216" s="11" t="s">
        <v>29</v>
      </c>
      <c r="E216" s="40">
        <v>16400</v>
      </c>
      <c r="F216" s="79">
        <v>16400</v>
      </c>
      <c r="G216" s="106">
        <v>15500</v>
      </c>
      <c r="H216" s="106">
        <v>15500</v>
      </c>
      <c r="I216" s="93"/>
      <c r="J216" s="141">
        <f t="shared" si="4"/>
        <v>0.9451219512195121</v>
      </c>
    </row>
    <row r="217" spans="1:10" ht="15" customHeight="1">
      <c r="A217" s="15"/>
      <c r="B217" s="60"/>
      <c r="C217" s="8">
        <v>4240</v>
      </c>
      <c r="D217" s="11" t="s">
        <v>64</v>
      </c>
      <c r="E217" s="40">
        <v>15000</v>
      </c>
      <c r="F217" s="79">
        <v>15000</v>
      </c>
      <c r="G217" s="106">
        <v>8000</v>
      </c>
      <c r="H217" s="106">
        <v>8000</v>
      </c>
      <c r="I217" s="93"/>
      <c r="J217" s="141">
        <f t="shared" si="4"/>
        <v>0.5333333333333333</v>
      </c>
    </row>
    <row r="218" spans="1:10" ht="15" customHeight="1">
      <c r="A218" s="15"/>
      <c r="B218" s="60"/>
      <c r="C218" s="8">
        <v>4260</v>
      </c>
      <c r="D218" s="11" t="s">
        <v>30</v>
      </c>
      <c r="E218" s="40">
        <v>66670</v>
      </c>
      <c r="F218" s="79">
        <v>70470</v>
      </c>
      <c r="G218" s="106">
        <v>63670</v>
      </c>
      <c r="H218" s="106">
        <v>63670</v>
      </c>
      <c r="I218" s="93"/>
      <c r="J218" s="141">
        <f t="shared" si="4"/>
        <v>0.9550022498875056</v>
      </c>
    </row>
    <row r="219" spans="1:10" ht="15" customHeight="1">
      <c r="A219" s="15"/>
      <c r="B219" s="60"/>
      <c r="C219" s="8">
        <v>4270</v>
      </c>
      <c r="D219" s="11" t="s">
        <v>38</v>
      </c>
      <c r="E219" s="40">
        <v>7858</v>
      </c>
      <c r="F219" s="79">
        <v>38858</v>
      </c>
      <c r="G219" s="106">
        <v>2000</v>
      </c>
      <c r="H219" s="106">
        <v>2000</v>
      </c>
      <c r="I219" s="93"/>
      <c r="J219" s="141">
        <f t="shared" si="4"/>
        <v>0.2545176889793841</v>
      </c>
    </row>
    <row r="220" spans="1:10" ht="15" customHeight="1">
      <c r="A220" s="15"/>
      <c r="B220" s="60"/>
      <c r="C220" s="8">
        <v>4280</v>
      </c>
      <c r="D220" s="11" t="s">
        <v>58</v>
      </c>
      <c r="E220" s="40">
        <v>285</v>
      </c>
      <c r="F220" s="79">
        <v>2546</v>
      </c>
      <c r="G220" s="106">
        <v>2300</v>
      </c>
      <c r="H220" s="106">
        <v>2300</v>
      </c>
      <c r="I220" s="93"/>
      <c r="J220" s="141">
        <f t="shared" si="4"/>
        <v>8.070175438596491</v>
      </c>
    </row>
    <row r="221" spans="1:10" ht="15" customHeight="1">
      <c r="A221" s="15"/>
      <c r="B221" s="60"/>
      <c r="C221" s="8">
        <v>4300</v>
      </c>
      <c r="D221" s="11" t="s">
        <v>24</v>
      </c>
      <c r="E221" s="40">
        <v>25571</v>
      </c>
      <c r="F221" s="79">
        <v>27774</v>
      </c>
      <c r="G221" s="106">
        <v>25800</v>
      </c>
      <c r="H221" s="106">
        <v>25800</v>
      </c>
      <c r="I221" s="93"/>
      <c r="J221" s="141">
        <f t="shared" si="4"/>
        <v>1.0089554573540338</v>
      </c>
    </row>
    <row r="222" spans="1:10" ht="15" customHeight="1">
      <c r="A222" s="15"/>
      <c r="B222" s="60"/>
      <c r="C222" s="8">
        <v>4410</v>
      </c>
      <c r="D222" s="11" t="s">
        <v>31</v>
      </c>
      <c r="E222" s="40">
        <v>2748</v>
      </c>
      <c r="F222" s="79">
        <v>2748</v>
      </c>
      <c r="G222" s="106">
        <v>1940</v>
      </c>
      <c r="H222" s="106">
        <v>1940</v>
      </c>
      <c r="I222" s="93"/>
      <c r="J222" s="141">
        <f t="shared" si="4"/>
        <v>0.7059679767103348</v>
      </c>
    </row>
    <row r="223" spans="1:10" ht="15" customHeight="1">
      <c r="A223" s="15"/>
      <c r="B223" s="60"/>
      <c r="C223" s="8">
        <v>4430</v>
      </c>
      <c r="D223" s="11" t="s">
        <v>32</v>
      </c>
      <c r="E223" s="40">
        <v>3000</v>
      </c>
      <c r="F223" s="79">
        <v>4000</v>
      </c>
      <c r="G223" s="106">
        <v>3000</v>
      </c>
      <c r="H223" s="106">
        <v>3000</v>
      </c>
      <c r="I223" s="93"/>
      <c r="J223" s="141">
        <f t="shared" si="4"/>
        <v>1</v>
      </c>
    </row>
    <row r="224" spans="1:10" ht="12.75" customHeight="1">
      <c r="A224" s="15"/>
      <c r="B224" s="60"/>
      <c r="C224" s="8">
        <v>4440</v>
      </c>
      <c r="D224" s="11" t="s">
        <v>69</v>
      </c>
      <c r="E224" s="40">
        <v>88313</v>
      </c>
      <c r="F224" s="79">
        <v>103000</v>
      </c>
      <c r="G224" s="106">
        <v>86189</v>
      </c>
      <c r="H224" s="106">
        <v>86189</v>
      </c>
      <c r="I224" s="93"/>
      <c r="J224" s="141">
        <f t="shared" si="4"/>
        <v>0.9759491807548153</v>
      </c>
    </row>
    <row r="225" spans="1:10" ht="15" customHeight="1">
      <c r="A225" s="15"/>
      <c r="B225" s="58"/>
      <c r="C225" s="8">
        <v>6050</v>
      </c>
      <c r="D225" s="11" t="s">
        <v>60</v>
      </c>
      <c r="E225" s="40">
        <v>600000</v>
      </c>
      <c r="F225" s="79"/>
      <c r="G225" s="106">
        <v>1168550</v>
      </c>
      <c r="H225" s="106">
        <v>1168550</v>
      </c>
      <c r="I225" s="93"/>
      <c r="J225" s="141">
        <f t="shared" si="4"/>
        <v>1.9475833333333334</v>
      </c>
    </row>
    <row r="226" spans="1:10" ht="15" customHeight="1">
      <c r="A226" s="15"/>
      <c r="B226" s="60">
        <v>80123</v>
      </c>
      <c r="C226" s="8"/>
      <c r="D226" s="10" t="s">
        <v>136</v>
      </c>
      <c r="E226" s="39">
        <f>SUM(E227:E239)</f>
        <v>390926</v>
      </c>
      <c r="F226" s="39">
        <f>SUM(F227:F239)</f>
        <v>606518</v>
      </c>
      <c r="G226" s="104">
        <f>SUM(G227:G239)</f>
        <v>402566</v>
      </c>
      <c r="H226" s="104">
        <f>SUM(H227:H239)</f>
        <v>402566</v>
      </c>
      <c r="I226" s="93"/>
      <c r="J226" s="141">
        <f t="shared" si="4"/>
        <v>1.0297754562244517</v>
      </c>
    </row>
    <row r="227" spans="1:10" ht="15" customHeight="1">
      <c r="A227" s="15"/>
      <c r="B227" s="60"/>
      <c r="C227" s="8">
        <v>3020</v>
      </c>
      <c r="D227" s="11" t="s">
        <v>41</v>
      </c>
      <c r="E227" s="40">
        <v>700</v>
      </c>
      <c r="F227" s="79">
        <v>1400</v>
      </c>
      <c r="G227" s="106">
        <v>700</v>
      </c>
      <c r="H227" s="106">
        <v>700</v>
      </c>
      <c r="I227" s="93"/>
      <c r="J227" s="141">
        <f t="shared" si="4"/>
        <v>1</v>
      </c>
    </row>
    <row r="228" spans="1:10" ht="15" customHeight="1">
      <c r="A228" s="15"/>
      <c r="B228" s="60"/>
      <c r="C228" s="8">
        <v>4010</v>
      </c>
      <c r="D228" s="11" t="s">
        <v>25</v>
      </c>
      <c r="E228" s="40">
        <v>272323</v>
      </c>
      <c r="F228" s="79">
        <v>433248</v>
      </c>
      <c r="G228" s="106">
        <v>272323</v>
      </c>
      <c r="H228" s="106">
        <v>272323</v>
      </c>
      <c r="I228" s="93"/>
      <c r="J228" s="141">
        <f t="shared" si="4"/>
        <v>1</v>
      </c>
    </row>
    <row r="229" spans="1:10" ht="15" customHeight="1">
      <c r="A229" s="15"/>
      <c r="B229" s="60"/>
      <c r="C229" s="8">
        <v>4040</v>
      </c>
      <c r="D229" s="11" t="s">
        <v>37</v>
      </c>
      <c r="E229" s="40">
        <v>18877</v>
      </c>
      <c r="F229" s="79">
        <v>24410</v>
      </c>
      <c r="G229" s="106">
        <v>24410</v>
      </c>
      <c r="H229" s="106">
        <v>24410</v>
      </c>
      <c r="I229" s="93"/>
      <c r="J229" s="141">
        <f t="shared" si="4"/>
        <v>1.2931080150447634</v>
      </c>
    </row>
    <row r="230" spans="1:10" ht="15" customHeight="1">
      <c r="A230" s="15"/>
      <c r="B230" s="60"/>
      <c r="C230" s="8">
        <v>4110</v>
      </c>
      <c r="D230" s="11" t="s">
        <v>27</v>
      </c>
      <c r="E230" s="40">
        <v>47778</v>
      </c>
      <c r="F230" s="79">
        <v>77605</v>
      </c>
      <c r="G230" s="106">
        <v>53382</v>
      </c>
      <c r="H230" s="106">
        <v>53382</v>
      </c>
      <c r="I230" s="93"/>
      <c r="J230" s="141">
        <f t="shared" si="4"/>
        <v>1.117292477709406</v>
      </c>
    </row>
    <row r="231" spans="1:10" ht="15" customHeight="1">
      <c r="A231" s="15"/>
      <c r="B231" s="60"/>
      <c r="C231" s="8">
        <v>4120</v>
      </c>
      <c r="D231" s="11" t="s">
        <v>28</v>
      </c>
      <c r="E231" s="40">
        <v>6589</v>
      </c>
      <c r="F231" s="79">
        <v>10568</v>
      </c>
      <c r="G231" s="106">
        <v>7270</v>
      </c>
      <c r="H231" s="106">
        <v>7270</v>
      </c>
      <c r="I231" s="93"/>
      <c r="J231" s="141">
        <f t="shared" si="4"/>
        <v>1.1033540749734405</v>
      </c>
    </row>
    <row r="232" spans="1:10" ht="15" customHeight="1">
      <c r="A232" s="15"/>
      <c r="B232" s="60"/>
      <c r="C232" s="8">
        <v>4210</v>
      </c>
      <c r="D232" s="11" t="s">
        <v>29</v>
      </c>
      <c r="E232" s="40">
        <v>3580</v>
      </c>
      <c r="F232" s="79">
        <v>3580</v>
      </c>
      <c r="G232" s="106">
        <v>4380</v>
      </c>
      <c r="H232" s="106">
        <v>4380</v>
      </c>
      <c r="I232" s="93"/>
      <c r="J232" s="141">
        <f t="shared" si="4"/>
        <v>1.223463687150838</v>
      </c>
    </row>
    <row r="233" spans="1:10" ht="15" customHeight="1">
      <c r="A233" s="15"/>
      <c r="B233" s="60"/>
      <c r="C233" s="8">
        <v>4240</v>
      </c>
      <c r="D233" s="11" t="s">
        <v>64</v>
      </c>
      <c r="E233" s="40">
        <v>1510</v>
      </c>
      <c r="F233" s="79">
        <v>1510</v>
      </c>
      <c r="G233" s="106">
        <v>1800</v>
      </c>
      <c r="H233" s="106">
        <v>1800</v>
      </c>
      <c r="I233" s="93"/>
      <c r="J233" s="141">
        <f t="shared" si="4"/>
        <v>1.1920529801324504</v>
      </c>
    </row>
    <row r="234" spans="1:10" ht="15" customHeight="1">
      <c r="A234" s="15"/>
      <c r="B234" s="60"/>
      <c r="C234" s="8">
        <v>4260</v>
      </c>
      <c r="D234" s="11" t="s">
        <v>30</v>
      </c>
      <c r="E234" s="40">
        <v>16000</v>
      </c>
      <c r="F234" s="79">
        <v>25000</v>
      </c>
      <c r="G234" s="106">
        <v>16000</v>
      </c>
      <c r="H234" s="106">
        <v>16000</v>
      </c>
      <c r="I234" s="93"/>
      <c r="J234" s="141">
        <f t="shared" si="4"/>
        <v>1</v>
      </c>
    </row>
    <row r="235" spans="1:10" ht="15" customHeight="1">
      <c r="A235" s="15"/>
      <c r="B235" s="60"/>
      <c r="C235" s="8">
        <v>4270</v>
      </c>
      <c r="D235" s="11" t="s">
        <v>38</v>
      </c>
      <c r="E235" s="40"/>
      <c r="F235" s="79"/>
      <c r="G235" s="106">
        <v>750</v>
      </c>
      <c r="H235" s="106">
        <v>750</v>
      </c>
      <c r="I235" s="93"/>
      <c r="J235" s="141" t="e">
        <f t="shared" si="4"/>
        <v>#DIV/0!</v>
      </c>
    </row>
    <row r="236" spans="1:10" ht="15" customHeight="1">
      <c r="A236" s="16"/>
      <c r="B236" s="58"/>
      <c r="C236" s="8">
        <v>4280</v>
      </c>
      <c r="D236" s="11" t="s">
        <v>58</v>
      </c>
      <c r="E236" s="40">
        <v>820</v>
      </c>
      <c r="F236" s="79">
        <v>700</v>
      </c>
      <c r="G236" s="106">
        <v>700</v>
      </c>
      <c r="H236" s="106">
        <v>700</v>
      </c>
      <c r="I236" s="93"/>
      <c r="J236" s="141">
        <f t="shared" si="4"/>
        <v>0.8536585365853658</v>
      </c>
    </row>
    <row r="237" spans="1:10" ht="15" customHeight="1">
      <c r="A237" s="14"/>
      <c r="B237" s="57"/>
      <c r="C237" s="8">
        <v>4300</v>
      </c>
      <c r="D237" s="11" t="s">
        <v>24</v>
      </c>
      <c r="E237" s="40">
        <v>2500</v>
      </c>
      <c r="F237" s="79">
        <v>3000</v>
      </c>
      <c r="G237" s="106">
        <v>3000</v>
      </c>
      <c r="H237" s="106">
        <v>3000</v>
      </c>
      <c r="I237" s="93"/>
      <c r="J237" s="141">
        <f t="shared" si="4"/>
        <v>1.2</v>
      </c>
    </row>
    <row r="238" spans="1:10" ht="15" customHeight="1">
      <c r="A238" s="15"/>
      <c r="B238" s="60"/>
      <c r="C238" s="8">
        <v>4410</v>
      </c>
      <c r="D238" s="11" t="s">
        <v>31</v>
      </c>
      <c r="E238" s="40">
        <v>150</v>
      </c>
      <c r="F238" s="79">
        <v>150</v>
      </c>
      <c r="G238" s="106">
        <v>150</v>
      </c>
      <c r="H238" s="106">
        <v>150</v>
      </c>
      <c r="I238" s="93"/>
      <c r="J238" s="141">
        <f t="shared" si="4"/>
        <v>1</v>
      </c>
    </row>
    <row r="239" spans="1:10" ht="15" customHeight="1">
      <c r="A239" s="15"/>
      <c r="B239" s="60"/>
      <c r="C239" s="8">
        <v>4440</v>
      </c>
      <c r="D239" s="11" t="s">
        <v>69</v>
      </c>
      <c r="E239" s="40">
        <v>20099</v>
      </c>
      <c r="F239" s="79">
        <v>25347</v>
      </c>
      <c r="G239" s="106">
        <v>17701</v>
      </c>
      <c r="H239" s="106">
        <v>17701</v>
      </c>
      <c r="I239" s="93"/>
      <c r="J239" s="141">
        <f t="shared" si="4"/>
        <v>0.8806905816209761</v>
      </c>
    </row>
    <row r="240" spans="1:10" ht="14.25" customHeight="1">
      <c r="A240" s="15"/>
      <c r="B240" s="189">
        <v>80130</v>
      </c>
      <c r="C240" s="8"/>
      <c r="D240" s="10" t="s">
        <v>90</v>
      </c>
      <c r="E240" s="39">
        <f>SUM(E241:E255)</f>
        <v>5389661</v>
      </c>
      <c r="F240" s="39">
        <f>SUM(F241:F255)</f>
        <v>5482299</v>
      </c>
      <c r="G240" s="104">
        <f>SUM(G241:G255)</f>
        <v>5077995</v>
      </c>
      <c r="H240" s="104">
        <f>SUM(H241:H255)</f>
        <v>5096995</v>
      </c>
      <c r="I240" s="93"/>
      <c r="J240" s="141">
        <f t="shared" si="4"/>
        <v>0.9456986255721835</v>
      </c>
    </row>
    <row r="241" spans="1:10" ht="24.75" customHeight="1">
      <c r="A241" s="15"/>
      <c r="B241" s="190"/>
      <c r="C241" s="8">
        <v>3020</v>
      </c>
      <c r="D241" s="11" t="s">
        <v>41</v>
      </c>
      <c r="E241" s="40">
        <v>46037</v>
      </c>
      <c r="F241" s="79">
        <v>60653</v>
      </c>
      <c r="G241" s="106">
        <v>42834</v>
      </c>
      <c r="H241" s="106">
        <v>42834</v>
      </c>
      <c r="I241" s="93"/>
      <c r="J241" s="141">
        <f t="shared" si="4"/>
        <v>0.9304255272932641</v>
      </c>
    </row>
    <row r="242" spans="1:10" ht="15" customHeight="1">
      <c r="A242" s="15"/>
      <c r="B242" s="190"/>
      <c r="C242" s="8">
        <v>4010</v>
      </c>
      <c r="D242" s="11" t="s">
        <v>25</v>
      </c>
      <c r="E242" s="40">
        <v>3372990</v>
      </c>
      <c r="F242" s="79">
        <v>3503924</v>
      </c>
      <c r="G242" s="106">
        <v>3372990</v>
      </c>
      <c r="H242" s="106">
        <v>3372990</v>
      </c>
      <c r="I242" s="93"/>
      <c r="J242" s="141">
        <f t="shared" si="4"/>
        <v>1</v>
      </c>
    </row>
    <row r="243" spans="1:10" ht="15" customHeight="1">
      <c r="A243" s="15"/>
      <c r="B243" s="190"/>
      <c r="C243" s="8">
        <v>4040</v>
      </c>
      <c r="D243" s="11" t="s">
        <v>37</v>
      </c>
      <c r="E243" s="40">
        <v>236706</v>
      </c>
      <c r="F243" s="79">
        <v>280724</v>
      </c>
      <c r="G243" s="106">
        <v>280724</v>
      </c>
      <c r="H243" s="106">
        <v>280724</v>
      </c>
      <c r="I243" s="93"/>
      <c r="J243" s="141">
        <f t="shared" si="4"/>
        <v>1.1859606431607141</v>
      </c>
    </row>
    <row r="244" spans="1:10" ht="15" customHeight="1">
      <c r="A244" s="15"/>
      <c r="B244" s="190"/>
      <c r="C244" s="8">
        <v>4110</v>
      </c>
      <c r="D244" s="11" t="s">
        <v>27</v>
      </c>
      <c r="E244" s="40">
        <v>631366</v>
      </c>
      <c r="F244" s="79">
        <v>477652</v>
      </c>
      <c r="G244" s="106">
        <v>657304</v>
      </c>
      <c r="H244" s="106">
        <v>657304</v>
      </c>
      <c r="I244" s="93"/>
      <c r="J244" s="141">
        <f t="shared" si="4"/>
        <v>1.0410823515995475</v>
      </c>
    </row>
    <row r="245" spans="1:10" ht="15" customHeight="1">
      <c r="A245" s="15"/>
      <c r="B245" s="190"/>
      <c r="C245" s="8">
        <v>4120</v>
      </c>
      <c r="D245" s="11" t="s">
        <v>28</v>
      </c>
      <c r="E245" s="40">
        <v>86177</v>
      </c>
      <c r="F245" s="79">
        <v>92308</v>
      </c>
      <c r="G245" s="106">
        <v>89516</v>
      </c>
      <c r="H245" s="106">
        <v>89516</v>
      </c>
      <c r="I245" s="93"/>
      <c r="J245" s="141">
        <f t="shared" si="4"/>
        <v>1.0387458370562912</v>
      </c>
    </row>
    <row r="246" spans="1:10" ht="15" customHeight="1">
      <c r="A246" s="15"/>
      <c r="B246" s="190"/>
      <c r="C246" s="8">
        <v>4140</v>
      </c>
      <c r="D246" s="11" t="s">
        <v>137</v>
      </c>
      <c r="E246" s="40">
        <v>7523</v>
      </c>
      <c r="F246" s="79">
        <v>8500</v>
      </c>
      <c r="G246" s="106">
        <v>8500</v>
      </c>
      <c r="H246" s="106">
        <v>8500</v>
      </c>
      <c r="I246" s="93"/>
      <c r="J246" s="141">
        <f t="shared" si="4"/>
        <v>1.1298684035624087</v>
      </c>
    </row>
    <row r="247" spans="1:10" ht="15" customHeight="1">
      <c r="A247" s="15"/>
      <c r="B247" s="190"/>
      <c r="C247" s="8">
        <v>4210</v>
      </c>
      <c r="D247" s="11" t="s">
        <v>29</v>
      </c>
      <c r="E247" s="40">
        <v>106723</v>
      </c>
      <c r="F247" s="79">
        <v>81840</v>
      </c>
      <c r="G247" s="106">
        <v>45000</v>
      </c>
      <c r="H247" s="106">
        <v>45000</v>
      </c>
      <c r="I247" s="93"/>
      <c r="J247" s="141">
        <f t="shared" si="4"/>
        <v>0.42165231487120863</v>
      </c>
    </row>
    <row r="248" spans="1:10" ht="12.75" customHeight="1">
      <c r="A248" s="22"/>
      <c r="B248" s="190"/>
      <c r="C248" s="8">
        <v>4240</v>
      </c>
      <c r="D248" s="11" t="s">
        <v>64</v>
      </c>
      <c r="E248" s="40">
        <v>15338</v>
      </c>
      <c r="F248" s="79">
        <v>14510</v>
      </c>
      <c r="G248" s="106">
        <v>11420</v>
      </c>
      <c r="H248" s="106">
        <v>11420</v>
      </c>
      <c r="I248" s="93"/>
      <c r="J248" s="141">
        <f t="shared" si="4"/>
        <v>0.7445560046942235</v>
      </c>
    </row>
    <row r="249" spans="1:10" ht="12" customHeight="1">
      <c r="A249" s="22"/>
      <c r="B249" s="190"/>
      <c r="C249" s="8">
        <v>4260</v>
      </c>
      <c r="D249" s="11" t="s">
        <v>30</v>
      </c>
      <c r="E249" s="40">
        <v>233228</v>
      </c>
      <c r="F249" s="79">
        <v>301693</v>
      </c>
      <c r="G249" s="106">
        <v>201693</v>
      </c>
      <c r="H249" s="106">
        <v>201693</v>
      </c>
      <c r="I249" s="93"/>
      <c r="J249" s="141">
        <f t="shared" si="4"/>
        <v>0.8647889618742175</v>
      </c>
    </row>
    <row r="250" spans="1:10" ht="15" customHeight="1">
      <c r="A250" s="22"/>
      <c r="B250" s="190"/>
      <c r="C250" s="8">
        <v>4270</v>
      </c>
      <c r="D250" s="11" t="s">
        <v>38</v>
      </c>
      <c r="E250" s="40">
        <v>267682</v>
      </c>
      <c r="F250" s="79">
        <v>246545</v>
      </c>
      <c r="G250" s="106">
        <v>2750</v>
      </c>
      <c r="H250" s="106">
        <v>2750</v>
      </c>
      <c r="I250" s="93"/>
      <c r="J250" s="141">
        <f t="shared" si="4"/>
        <v>0.010273384090077031</v>
      </c>
    </row>
    <row r="251" spans="1:10" ht="15" customHeight="1">
      <c r="A251" s="22"/>
      <c r="B251" s="190"/>
      <c r="C251" s="8">
        <v>4280</v>
      </c>
      <c r="D251" s="11" t="s">
        <v>58</v>
      </c>
      <c r="E251" s="40">
        <v>7587</v>
      </c>
      <c r="F251" s="79">
        <v>6600</v>
      </c>
      <c r="G251" s="106">
        <v>5000</v>
      </c>
      <c r="H251" s="106">
        <v>5000</v>
      </c>
      <c r="I251" s="93"/>
      <c r="J251" s="141">
        <f t="shared" si="4"/>
        <v>0.6590220113351786</v>
      </c>
    </row>
    <row r="252" spans="1:10" ht="15" customHeight="1">
      <c r="A252" s="22"/>
      <c r="B252" s="190"/>
      <c r="C252" s="8">
        <v>4300</v>
      </c>
      <c r="D252" s="11" t="s">
        <v>24</v>
      </c>
      <c r="E252" s="40">
        <v>144414</v>
      </c>
      <c r="F252" s="79">
        <v>168492</v>
      </c>
      <c r="G252" s="106">
        <v>122480</v>
      </c>
      <c r="H252" s="106">
        <v>141480</v>
      </c>
      <c r="I252" s="93"/>
      <c r="J252" s="141">
        <f t="shared" si="4"/>
        <v>0.9796834101956874</v>
      </c>
    </row>
    <row r="253" spans="1:10" ht="15" customHeight="1">
      <c r="A253" s="22"/>
      <c r="B253" s="190"/>
      <c r="C253" s="8">
        <v>4410</v>
      </c>
      <c r="D253" s="11" t="s">
        <v>31</v>
      </c>
      <c r="E253" s="40">
        <v>6082</v>
      </c>
      <c r="F253" s="79">
        <v>5910</v>
      </c>
      <c r="G253" s="106">
        <v>2540</v>
      </c>
      <c r="H253" s="106">
        <v>2540</v>
      </c>
      <c r="I253" s="93"/>
      <c r="J253" s="141">
        <f t="shared" si="4"/>
        <v>0.4176257809930944</v>
      </c>
    </row>
    <row r="254" spans="1:10" ht="15" customHeight="1">
      <c r="A254" s="22"/>
      <c r="B254" s="190"/>
      <c r="C254" s="8">
        <v>4430</v>
      </c>
      <c r="D254" s="11" t="s">
        <v>32</v>
      </c>
      <c r="E254" s="40">
        <v>8244</v>
      </c>
      <c r="F254" s="79">
        <v>20000</v>
      </c>
      <c r="G254" s="106">
        <v>16000</v>
      </c>
      <c r="H254" s="106">
        <v>16000</v>
      </c>
      <c r="I254" s="93"/>
      <c r="J254" s="141">
        <f t="shared" si="4"/>
        <v>1.940805434255216</v>
      </c>
    </row>
    <row r="255" spans="1:10" ht="15" customHeight="1">
      <c r="A255" s="22"/>
      <c r="B255" s="190"/>
      <c r="C255" s="8">
        <v>4440</v>
      </c>
      <c r="D255" s="11" t="s">
        <v>69</v>
      </c>
      <c r="E255" s="40">
        <v>219564</v>
      </c>
      <c r="F255" s="79">
        <v>212948</v>
      </c>
      <c r="G255" s="106">
        <v>219244</v>
      </c>
      <c r="H255" s="106">
        <v>219244</v>
      </c>
      <c r="I255" s="93"/>
      <c r="J255" s="141">
        <f t="shared" si="4"/>
        <v>0.9985425661766045</v>
      </c>
    </row>
    <row r="256" spans="1:10" ht="15" customHeight="1">
      <c r="A256" s="22"/>
      <c r="B256" s="189">
        <v>80132</v>
      </c>
      <c r="C256" s="8"/>
      <c r="D256" s="10" t="s">
        <v>70</v>
      </c>
      <c r="E256" s="39">
        <f>SUM(E257)</f>
        <v>45000</v>
      </c>
      <c r="F256" s="39"/>
      <c r="G256" s="104"/>
      <c r="H256" s="104"/>
      <c r="I256" s="93"/>
      <c r="J256" s="141">
        <f t="shared" si="4"/>
        <v>0</v>
      </c>
    </row>
    <row r="257" spans="1:10" ht="25.5" customHeight="1">
      <c r="A257" s="22"/>
      <c r="B257" s="166"/>
      <c r="C257" s="8">
        <v>2540</v>
      </c>
      <c r="D257" s="11" t="s">
        <v>122</v>
      </c>
      <c r="E257" s="40">
        <v>45000</v>
      </c>
      <c r="F257" s="79"/>
      <c r="G257" s="106"/>
      <c r="H257" s="106"/>
      <c r="I257" s="93"/>
      <c r="J257" s="141">
        <f t="shared" si="4"/>
        <v>0</v>
      </c>
    </row>
    <row r="258" spans="1:10" ht="15" customHeight="1">
      <c r="A258" s="22"/>
      <c r="B258" s="57">
        <v>80134</v>
      </c>
      <c r="C258" s="8"/>
      <c r="D258" s="10" t="s">
        <v>71</v>
      </c>
      <c r="E258" s="39">
        <f>SUM(E259:E272)</f>
        <v>200576</v>
      </c>
      <c r="F258" s="39">
        <f>SUM(F259:F272)</f>
        <v>225750</v>
      </c>
      <c r="G258" s="109">
        <f>SUM(G259:G272)</f>
        <v>200284</v>
      </c>
      <c r="H258" s="109">
        <f>SUM(H259:H272)</f>
        <v>200284</v>
      </c>
      <c r="I258" s="93"/>
      <c r="J258" s="141">
        <f t="shared" si="4"/>
        <v>0.9985441927249521</v>
      </c>
    </row>
    <row r="259" spans="1:10" ht="24" customHeight="1">
      <c r="A259" s="22"/>
      <c r="B259" s="60"/>
      <c r="C259" s="8">
        <v>3020</v>
      </c>
      <c r="D259" s="11" t="s">
        <v>41</v>
      </c>
      <c r="E259" s="40"/>
      <c r="F259" s="79">
        <v>1000</v>
      </c>
      <c r="G259" s="106">
        <v>1000</v>
      </c>
      <c r="H259" s="106">
        <v>1000</v>
      </c>
      <c r="I259" s="93"/>
      <c r="J259" s="141"/>
    </row>
    <row r="260" spans="1:10" ht="15" customHeight="1">
      <c r="A260" s="22"/>
      <c r="B260" s="60"/>
      <c r="C260" s="8">
        <v>4010</v>
      </c>
      <c r="D260" s="11" t="s">
        <v>25</v>
      </c>
      <c r="E260" s="40">
        <v>132103</v>
      </c>
      <c r="F260" s="79">
        <v>147000</v>
      </c>
      <c r="G260" s="106">
        <v>132103</v>
      </c>
      <c r="H260" s="106">
        <v>132103</v>
      </c>
      <c r="I260" s="93"/>
      <c r="J260" s="141">
        <f t="shared" si="4"/>
        <v>1</v>
      </c>
    </row>
    <row r="261" spans="1:10" ht="15" customHeight="1">
      <c r="A261" s="22"/>
      <c r="B261" s="60"/>
      <c r="C261" s="8">
        <v>4040</v>
      </c>
      <c r="D261" s="11" t="s">
        <v>37</v>
      </c>
      <c r="E261" s="40">
        <v>10824</v>
      </c>
      <c r="F261" s="79">
        <v>11000</v>
      </c>
      <c r="G261" s="106">
        <v>11000</v>
      </c>
      <c r="H261" s="106">
        <v>11000</v>
      </c>
      <c r="I261" s="93"/>
      <c r="J261" s="141">
        <f t="shared" si="4"/>
        <v>1.016260162601626</v>
      </c>
    </row>
    <row r="262" spans="1:10" ht="15" customHeight="1">
      <c r="A262" s="22"/>
      <c r="B262" s="60"/>
      <c r="C262" s="8">
        <v>4110</v>
      </c>
      <c r="D262" s="11" t="s">
        <v>27</v>
      </c>
      <c r="E262" s="40">
        <v>24206</v>
      </c>
      <c r="F262" s="79">
        <v>27600</v>
      </c>
      <c r="G262" s="106">
        <v>25744</v>
      </c>
      <c r="H262" s="106">
        <v>25744</v>
      </c>
      <c r="I262" s="93"/>
      <c r="J262" s="141">
        <f t="shared" si="4"/>
        <v>1.0635379657936048</v>
      </c>
    </row>
    <row r="263" spans="1:10" ht="15" customHeight="1">
      <c r="A263" s="22"/>
      <c r="B263" s="60"/>
      <c r="C263" s="8">
        <v>4120</v>
      </c>
      <c r="D263" s="11" t="s">
        <v>28</v>
      </c>
      <c r="E263" s="40">
        <v>3317</v>
      </c>
      <c r="F263" s="79">
        <v>3820</v>
      </c>
      <c r="G263" s="106">
        <v>3500</v>
      </c>
      <c r="H263" s="106">
        <v>3500</v>
      </c>
      <c r="I263" s="93"/>
      <c r="J263" s="141">
        <f t="shared" si="4"/>
        <v>1.0551703346397348</v>
      </c>
    </row>
    <row r="264" spans="1:10" ht="15" customHeight="1">
      <c r="A264" s="23"/>
      <c r="B264" s="58"/>
      <c r="C264" s="8">
        <v>4210</v>
      </c>
      <c r="D264" s="11" t="s">
        <v>29</v>
      </c>
      <c r="E264" s="40">
        <v>5300</v>
      </c>
      <c r="F264" s="79">
        <v>5300</v>
      </c>
      <c r="G264" s="106">
        <v>8000</v>
      </c>
      <c r="H264" s="106">
        <v>8000</v>
      </c>
      <c r="I264" s="93"/>
      <c r="J264" s="141">
        <f t="shared" si="4"/>
        <v>1.509433962264151</v>
      </c>
    </row>
    <row r="265" spans="1:10" ht="15" customHeight="1">
      <c r="A265" s="125"/>
      <c r="B265" s="57"/>
      <c r="C265" s="8">
        <v>4240</v>
      </c>
      <c r="D265" s="11" t="s">
        <v>64</v>
      </c>
      <c r="E265" s="40">
        <v>2232</v>
      </c>
      <c r="F265" s="79">
        <v>1500</v>
      </c>
      <c r="G265" s="106">
        <v>1250</v>
      </c>
      <c r="H265" s="106">
        <v>1250</v>
      </c>
      <c r="I265" s="93"/>
      <c r="J265" s="141">
        <f t="shared" si="4"/>
        <v>0.5600358422939068</v>
      </c>
    </row>
    <row r="266" spans="1:10" ht="15" customHeight="1">
      <c r="A266" s="22"/>
      <c r="B266" s="60"/>
      <c r="C266" s="8">
        <v>4260</v>
      </c>
      <c r="D266" s="11" t="s">
        <v>30</v>
      </c>
      <c r="E266" s="40">
        <v>5312</v>
      </c>
      <c r="F266" s="79">
        <v>8000</v>
      </c>
      <c r="G266" s="106">
        <v>4000</v>
      </c>
      <c r="H266" s="106">
        <v>4000</v>
      </c>
      <c r="I266" s="93"/>
      <c r="J266" s="141">
        <f aca="true" t="shared" si="5" ref="J266:J329">H266/E266</f>
        <v>0.7530120481927711</v>
      </c>
    </row>
    <row r="267" spans="1:10" ht="15" customHeight="1">
      <c r="A267" s="22"/>
      <c r="B267" s="60"/>
      <c r="C267" s="8">
        <v>4270</v>
      </c>
      <c r="D267" s="11" t="s">
        <v>38</v>
      </c>
      <c r="E267" s="40">
        <v>2319</v>
      </c>
      <c r="F267" s="79">
        <v>5000</v>
      </c>
      <c r="G267" s="106">
        <v>200</v>
      </c>
      <c r="H267" s="106">
        <v>200</v>
      </c>
      <c r="I267" s="93"/>
      <c r="J267" s="141">
        <f t="shared" si="5"/>
        <v>0.086244070720138</v>
      </c>
    </row>
    <row r="268" spans="1:10" ht="15" customHeight="1">
      <c r="A268" s="22"/>
      <c r="B268" s="60"/>
      <c r="C268" s="8">
        <v>4280</v>
      </c>
      <c r="D268" s="11" t="s">
        <v>58</v>
      </c>
      <c r="E268" s="40">
        <v>171</v>
      </c>
      <c r="F268" s="79">
        <v>1070</v>
      </c>
      <c r="G268" s="106">
        <v>1000</v>
      </c>
      <c r="H268" s="106">
        <v>1000</v>
      </c>
      <c r="I268" s="93"/>
      <c r="J268" s="141">
        <f t="shared" si="5"/>
        <v>5.847953216374269</v>
      </c>
    </row>
    <row r="269" spans="1:10" ht="15" customHeight="1">
      <c r="A269" s="23"/>
      <c r="B269" s="58"/>
      <c r="C269" s="8">
        <v>4300</v>
      </c>
      <c r="D269" s="11" t="s">
        <v>24</v>
      </c>
      <c r="E269" s="40">
        <v>4250</v>
      </c>
      <c r="F269" s="79">
        <v>4000</v>
      </c>
      <c r="G269" s="106">
        <v>3000</v>
      </c>
      <c r="H269" s="106">
        <v>3000</v>
      </c>
      <c r="I269" s="93"/>
      <c r="J269" s="141">
        <f t="shared" si="5"/>
        <v>0.7058823529411765</v>
      </c>
    </row>
    <row r="270" spans="1:10" ht="15" customHeight="1">
      <c r="A270" s="22"/>
      <c r="B270" s="60"/>
      <c r="C270" s="17">
        <v>4410</v>
      </c>
      <c r="D270" s="18" t="s">
        <v>31</v>
      </c>
      <c r="E270" s="44">
        <v>100</v>
      </c>
      <c r="F270" s="81">
        <v>100</v>
      </c>
      <c r="G270" s="106">
        <v>100</v>
      </c>
      <c r="H270" s="106">
        <v>100</v>
      </c>
      <c r="I270" s="93"/>
      <c r="J270" s="141">
        <f t="shared" si="5"/>
        <v>1</v>
      </c>
    </row>
    <row r="271" spans="1:10" ht="15" customHeight="1">
      <c r="A271" s="22"/>
      <c r="B271" s="60"/>
      <c r="C271" s="8">
        <v>4430</v>
      </c>
      <c r="D271" s="11" t="s">
        <v>32</v>
      </c>
      <c r="E271" s="40">
        <v>1002</v>
      </c>
      <c r="F271" s="79">
        <v>800</v>
      </c>
      <c r="G271" s="106">
        <v>800</v>
      </c>
      <c r="H271" s="106">
        <v>800</v>
      </c>
      <c r="I271" s="93"/>
      <c r="J271" s="141">
        <f t="shared" si="5"/>
        <v>0.7984031936127745</v>
      </c>
    </row>
    <row r="272" spans="1:10" ht="15" customHeight="1">
      <c r="A272" s="22"/>
      <c r="B272" s="58"/>
      <c r="C272" s="8">
        <v>4440</v>
      </c>
      <c r="D272" s="11" t="s">
        <v>33</v>
      </c>
      <c r="E272" s="40">
        <v>9440</v>
      </c>
      <c r="F272" s="79">
        <v>9560</v>
      </c>
      <c r="G272" s="106">
        <v>8587</v>
      </c>
      <c r="H272" s="106">
        <v>8587</v>
      </c>
      <c r="I272" s="93"/>
      <c r="J272" s="141">
        <f t="shared" si="5"/>
        <v>0.9096398305084745</v>
      </c>
    </row>
    <row r="273" spans="1:10" ht="34.5" customHeight="1">
      <c r="A273" s="22"/>
      <c r="B273" s="60">
        <v>80140</v>
      </c>
      <c r="C273" s="8"/>
      <c r="D273" s="10" t="s">
        <v>109</v>
      </c>
      <c r="E273" s="39">
        <f>SUM(E274:E289)</f>
        <v>1117787</v>
      </c>
      <c r="F273" s="39">
        <f>SUM(F274:F289)</f>
        <v>1028019</v>
      </c>
      <c r="G273" s="104">
        <f>SUM(G274:G289)</f>
        <v>852388</v>
      </c>
      <c r="H273" s="104">
        <f>SUM(H274:H289)</f>
        <v>850388</v>
      </c>
      <c r="I273" s="93"/>
      <c r="J273" s="141">
        <f t="shared" si="5"/>
        <v>0.7607782162433451</v>
      </c>
    </row>
    <row r="274" spans="1:10" ht="14.25" customHeight="1">
      <c r="A274" s="22"/>
      <c r="B274" s="60"/>
      <c r="C274" s="8">
        <v>3020</v>
      </c>
      <c r="D274" s="11" t="s">
        <v>113</v>
      </c>
      <c r="E274" s="40">
        <v>2000</v>
      </c>
      <c r="F274" s="79">
        <v>3000</v>
      </c>
      <c r="G274" s="106">
        <v>3000</v>
      </c>
      <c r="H274" s="106">
        <v>3000</v>
      </c>
      <c r="I274" s="93"/>
      <c r="J274" s="141">
        <f t="shared" si="5"/>
        <v>1.5</v>
      </c>
    </row>
    <row r="275" spans="1:10" ht="15" customHeight="1">
      <c r="A275" s="22"/>
      <c r="B275" s="60"/>
      <c r="C275" s="8">
        <v>4010</v>
      </c>
      <c r="D275" s="11" t="s">
        <v>25</v>
      </c>
      <c r="E275" s="40">
        <v>629460</v>
      </c>
      <c r="F275" s="79">
        <v>613000</v>
      </c>
      <c r="G275" s="106">
        <v>537000</v>
      </c>
      <c r="H275" s="106">
        <v>537000</v>
      </c>
      <c r="I275" s="93"/>
      <c r="J275" s="141">
        <f t="shared" si="5"/>
        <v>0.8531121914021542</v>
      </c>
    </row>
    <row r="276" spans="1:10" ht="15" customHeight="1">
      <c r="A276" s="22"/>
      <c r="B276" s="60"/>
      <c r="C276" s="8">
        <v>4040</v>
      </c>
      <c r="D276" s="11" t="s">
        <v>37</v>
      </c>
      <c r="E276" s="40">
        <v>55000</v>
      </c>
      <c r="F276" s="79">
        <v>50000</v>
      </c>
      <c r="G276" s="106">
        <v>50000</v>
      </c>
      <c r="H276" s="106">
        <v>50000</v>
      </c>
      <c r="I276" s="93"/>
      <c r="J276" s="141">
        <f t="shared" si="5"/>
        <v>0.9090909090909091</v>
      </c>
    </row>
    <row r="277" spans="1:10" ht="15" customHeight="1">
      <c r="A277" s="22"/>
      <c r="B277" s="60"/>
      <c r="C277" s="8">
        <v>4110</v>
      </c>
      <c r="D277" s="11" t="s">
        <v>27</v>
      </c>
      <c r="E277" s="40">
        <v>122381</v>
      </c>
      <c r="F277" s="79">
        <v>118000</v>
      </c>
      <c r="G277" s="106">
        <v>105601</v>
      </c>
      <c r="H277" s="106">
        <v>105601</v>
      </c>
      <c r="I277" s="93"/>
      <c r="J277" s="141">
        <f t="shared" si="5"/>
        <v>0.862887212884353</v>
      </c>
    </row>
    <row r="278" spans="1:10" ht="15" customHeight="1">
      <c r="A278" s="22"/>
      <c r="B278" s="60"/>
      <c r="C278" s="8">
        <v>4120</v>
      </c>
      <c r="D278" s="11" t="s">
        <v>28</v>
      </c>
      <c r="E278" s="40">
        <v>16769</v>
      </c>
      <c r="F278" s="79">
        <v>16219</v>
      </c>
      <c r="G278" s="106">
        <v>14382</v>
      </c>
      <c r="H278" s="106">
        <v>14382</v>
      </c>
      <c r="I278" s="93"/>
      <c r="J278" s="141">
        <f t="shared" si="5"/>
        <v>0.8576540044129047</v>
      </c>
    </row>
    <row r="279" spans="1:10" ht="15" customHeight="1">
      <c r="A279" s="22"/>
      <c r="B279" s="60"/>
      <c r="C279" s="8">
        <v>4140</v>
      </c>
      <c r="D279" s="11" t="s">
        <v>68</v>
      </c>
      <c r="E279" s="40">
        <v>8000</v>
      </c>
      <c r="F279" s="79">
        <v>10000</v>
      </c>
      <c r="G279" s="106">
        <v>10000</v>
      </c>
      <c r="H279" s="106">
        <v>10000</v>
      </c>
      <c r="I279" s="93"/>
      <c r="J279" s="141">
        <f t="shared" si="5"/>
        <v>1.25</v>
      </c>
    </row>
    <row r="280" spans="1:10" ht="15" customHeight="1">
      <c r="A280" s="22"/>
      <c r="B280" s="60"/>
      <c r="C280" s="8">
        <v>4210</v>
      </c>
      <c r="D280" s="11" t="s">
        <v>29</v>
      </c>
      <c r="E280" s="40">
        <v>10000</v>
      </c>
      <c r="F280" s="79">
        <v>10000</v>
      </c>
      <c r="G280" s="106">
        <v>10000</v>
      </c>
      <c r="H280" s="106">
        <v>8000</v>
      </c>
      <c r="I280" s="93"/>
      <c r="J280" s="141">
        <f t="shared" si="5"/>
        <v>0.8</v>
      </c>
    </row>
    <row r="281" spans="1:10" ht="15" customHeight="1">
      <c r="A281" s="22"/>
      <c r="B281" s="60"/>
      <c r="C281" s="8">
        <v>4240</v>
      </c>
      <c r="D281" s="11" t="s">
        <v>64</v>
      </c>
      <c r="E281" s="40">
        <v>500</v>
      </c>
      <c r="F281" s="79">
        <v>1500</v>
      </c>
      <c r="G281" s="106"/>
      <c r="H281" s="106"/>
      <c r="I281" s="93"/>
      <c r="J281" s="141">
        <f t="shared" si="5"/>
        <v>0</v>
      </c>
    </row>
    <row r="282" spans="1:10" ht="15" customHeight="1">
      <c r="A282" s="22"/>
      <c r="B282" s="60"/>
      <c r="C282" s="8">
        <v>4260</v>
      </c>
      <c r="D282" s="11" t="s">
        <v>30</v>
      </c>
      <c r="E282" s="40">
        <v>105000</v>
      </c>
      <c r="F282" s="79">
        <v>90000</v>
      </c>
      <c r="G282" s="106">
        <v>70000</v>
      </c>
      <c r="H282" s="106">
        <v>70000</v>
      </c>
      <c r="I282" s="93"/>
      <c r="J282" s="141">
        <f t="shared" si="5"/>
        <v>0.6666666666666666</v>
      </c>
    </row>
    <row r="283" spans="1:10" ht="15" customHeight="1">
      <c r="A283" s="22"/>
      <c r="B283" s="60"/>
      <c r="C283" s="8">
        <v>4270</v>
      </c>
      <c r="D283" s="11" t="s">
        <v>38</v>
      </c>
      <c r="E283" s="40">
        <v>101400</v>
      </c>
      <c r="F283" s="79">
        <v>50000</v>
      </c>
      <c r="G283" s="106">
        <v>500</v>
      </c>
      <c r="H283" s="106">
        <v>500</v>
      </c>
      <c r="I283" s="93"/>
      <c r="J283" s="141">
        <f t="shared" si="5"/>
        <v>0.004930966469428008</v>
      </c>
    </row>
    <row r="284" spans="1:10" ht="15" customHeight="1">
      <c r="A284" s="22"/>
      <c r="B284" s="60"/>
      <c r="C284" s="8">
        <v>4280</v>
      </c>
      <c r="D284" s="11" t="s">
        <v>58</v>
      </c>
      <c r="E284" s="40">
        <v>3000</v>
      </c>
      <c r="F284" s="79">
        <v>3000</v>
      </c>
      <c r="G284" s="106">
        <v>3000</v>
      </c>
      <c r="H284" s="106">
        <v>3000</v>
      </c>
      <c r="I284" s="93"/>
      <c r="J284" s="141">
        <f t="shared" si="5"/>
        <v>1</v>
      </c>
    </row>
    <row r="285" spans="1:10" ht="15" customHeight="1">
      <c r="A285" s="22"/>
      <c r="B285" s="60"/>
      <c r="C285" s="8">
        <v>4300</v>
      </c>
      <c r="D285" s="11" t="s">
        <v>24</v>
      </c>
      <c r="E285" s="40">
        <v>18000</v>
      </c>
      <c r="F285" s="79">
        <v>18000</v>
      </c>
      <c r="G285" s="106">
        <v>10000</v>
      </c>
      <c r="H285" s="106">
        <v>10000</v>
      </c>
      <c r="I285" s="93"/>
      <c r="J285" s="141">
        <f t="shared" si="5"/>
        <v>0.5555555555555556</v>
      </c>
    </row>
    <row r="286" spans="1:10" ht="15" customHeight="1">
      <c r="A286" s="22"/>
      <c r="B286" s="60"/>
      <c r="C286" s="8">
        <v>4410</v>
      </c>
      <c r="D286" s="11" t="s">
        <v>31</v>
      </c>
      <c r="E286" s="40">
        <v>500</v>
      </c>
      <c r="F286" s="79">
        <v>1500</v>
      </c>
      <c r="G286" s="106">
        <v>500</v>
      </c>
      <c r="H286" s="106">
        <v>500</v>
      </c>
      <c r="I286" s="93"/>
      <c r="J286" s="141">
        <f t="shared" si="5"/>
        <v>1</v>
      </c>
    </row>
    <row r="287" spans="1:10" ht="15" customHeight="1">
      <c r="A287" s="22"/>
      <c r="B287" s="60"/>
      <c r="C287" s="8">
        <v>4430</v>
      </c>
      <c r="D287" s="11" t="s">
        <v>32</v>
      </c>
      <c r="E287" s="40">
        <v>2000</v>
      </c>
      <c r="F287" s="79">
        <v>2000</v>
      </c>
      <c r="G287" s="106">
        <v>2000</v>
      </c>
      <c r="H287" s="106">
        <v>2000</v>
      </c>
      <c r="I287" s="93"/>
      <c r="J287" s="141">
        <f t="shared" si="5"/>
        <v>1</v>
      </c>
    </row>
    <row r="288" spans="1:10" ht="15" customHeight="1">
      <c r="A288" s="22"/>
      <c r="B288" s="60"/>
      <c r="C288" s="8">
        <v>4440</v>
      </c>
      <c r="D288" s="11" t="s">
        <v>33</v>
      </c>
      <c r="E288" s="40">
        <v>42795</v>
      </c>
      <c r="F288" s="79">
        <v>40300</v>
      </c>
      <c r="G288" s="106">
        <v>34905</v>
      </c>
      <c r="H288" s="106">
        <v>34905</v>
      </c>
      <c r="I288" s="93"/>
      <c r="J288" s="141">
        <f t="shared" si="5"/>
        <v>0.8156326673676831</v>
      </c>
    </row>
    <row r="289" spans="1:10" ht="15" customHeight="1">
      <c r="A289" s="22"/>
      <c r="B289" s="60"/>
      <c r="C289" s="8">
        <v>4500</v>
      </c>
      <c r="D289" s="11" t="s">
        <v>111</v>
      </c>
      <c r="E289" s="40">
        <v>982</v>
      </c>
      <c r="F289" s="79">
        <v>1500</v>
      </c>
      <c r="G289" s="106">
        <v>1500</v>
      </c>
      <c r="H289" s="106">
        <v>1500</v>
      </c>
      <c r="I289" s="93"/>
      <c r="J289" s="141">
        <f t="shared" si="5"/>
        <v>1.5274949083503055</v>
      </c>
    </row>
    <row r="290" spans="1:10" ht="15" customHeight="1">
      <c r="A290" s="22"/>
      <c r="B290" s="57">
        <v>80145</v>
      </c>
      <c r="C290" s="8"/>
      <c r="D290" s="10" t="s">
        <v>116</v>
      </c>
      <c r="E290" s="39">
        <f>SUM(E291)</f>
        <v>4000</v>
      </c>
      <c r="F290" s="39">
        <f>SUM(F291)</f>
        <v>0</v>
      </c>
      <c r="G290" s="109">
        <f>SUM(G291)</f>
        <v>8000</v>
      </c>
      <c r="H290" s="109">
        <f>SUM(H291)</f>
        <v>8000</v>
      </c>
      <c r="I290" s="93"/>
      <c r="J290" s="141">
        <f t="shared" si="5"/>
        <v>2</v>
      </c>
    </row>
    <row r="291" spans="1:10" ht="15" customHeight="1">
      <c r="A291" s="22"/>
      <c r="B291" s="60"/>
      <c r="C291" s="8">
        <v>4300</v>
      </c>
      <c r="D291" s="11" t="s">
        <v>24</v>
      </c>
      <c r="E291" s="40">
        <v>4000</v>
      </c>
      <c r="F291" s="79"/>
      <c r="G291" s="106">
        <v>8000</v>
      </c>
      <c r="H291" s="106">
        <v>8000</v>
      </c>
      <c r="I291" s="93"/>
      <c r="J291" s="141">
        <f t="shared" si="5"/>
        <v>2</v>
      </c>
    </row>
    <row r="292" spans="1:10" ht="15" customHeight="1">
      <c r="A292" s="23"/>
      <c r="B292" s="55">
        <v>80146</v>
      </c>
      <c r="C292" s="8"/>
      <c r="D292" s="10" t="s">
        <v>117</v>
      </c>
      <c r="E292" s="39">
        <f>SUM(E293)</f>
        <v>60537</v>
      </c>
      <c r="F292" s="39">
        <f>SUM(F293)</f>
        <v>0</v>
      </c>
      <c r="G292" s="109">
        <f>SUM(G293)</f>
        <v>50000</v>
      </c>
      <c r="H292" s="109">
        <f>SUM(H293)</f>
        <v>50000</v>
      </c>
      <c r="I292" s="93"/>
      <c r="J292" s="141">
        <f t="shared" si="5"/>
        <v>0.8259411599517651</v>
      </c>
    </row>
    <row r="293" spans="1:10" ht="15" customHeight="1">
      <c r="A293" s="125"/>
      <c r="B293" s="57"/>
      <c r="C293" s="8">
        <v>4300</v>
      </c>
      <c r="D293" s="11" t="s">
        <v>24</v>
      </c>
      <c r="E293" s="40">
        <v>60537</v>
      </c>
      <c r="F293" s="79"/>
      <c r="G293" s="106">
        <v>50000</v>
      </c>
      <c r="H293" s="106">
        <v>50000</v>
      </c>
      <c r="I293" s="93"/>
      <c r="J293" s="141">
        <f t="shared" si="5"/>
        <v>0.8259411599517651</v>
      </c>
    </row>
    <row r="294" spans="1:10" ht="15" customHeight="1">
      <c r="A294" s="22"/>
      <c r="B294" s="189">
        <v>80195</v>
      </c>
      <c r="C294" s="8"/>
      <c r="D294" s="10" t="s">
        <v>72</v>
      </c>
      <c r="E294" s="39">
        <f>SUM(E295:E300)</f>
        <v>79342</v>
      </c>
      <c r="F294" s="39">
        <f>SUM(F295:F300)</f>
        <v>0</v>
      </c>
      <c r="G294" s="109">
        <f>SUM(G295:G300)</f>
        <v>83384</v>
      </c>
      <c r="H294" s="109">
        <f>SUM(H295:H300)</f>
        <v>83384</v>
      </c>
      <c r="I294" s="93"/>
      <c r="J294" s="141">
        <f t="shared" si="5"/>
        <v>1.0509440145194222</v>
      </c>
    </row>
    <row r="295" spans="1:10" ht="25.5" customHeight="1">
      <c r="A295" s="22"/>
      <c r="B295" s="190"/>
      <c r="C295" s="8">
        <v>4010</v>
      </c>
      <c r="D295" s="13" t="s">
        <v>101</v>
      </c>
      <c r="E295" s="43">
        <v>18582</v>
      </c>
      <c r="F295" s="79"/>
      <c r="G295" s="106">
        <v>15000</v>
      </c>
      <c r="H295" s="106">
        <v>15000</v>
      </c>
      <c r="I295" s="93"/>
      <c r="J295" s="141">
        <f t="shared" si="5"/>
        <v>0.8072328059412335</v>
      </c>
    </row>
    <row r="296" spans="1:10" ht="15" customHeight="1">
      <c r="A296" s="22"/>
      <c r="B296" s="190"/>
      <c r="C296" s="8">
        <v>4110</v>
      </c>
      <c r="D296" s="11" t="s">
        <v>96</v>
      </c>
      <c r="E296" s="40">
        <v>1449</v>
      </c>
      <c r="F296" s="79"/>
      <c r="G296" s="106">
        <v>2916</v>
      </c>
      <c r="H296" s="106">
        <v>2916</v>
      </c>
      <c r="I296" s="93"/>
      <c r="J296" s="141">
        <f t="shared" si="5"/>
        <v>2.012422360248447</v>
      </c>
    </row>
    <row r="297" spans="1:10" ht="15" customHeight="1">
      <c r="A297" s="22"/>
      <c r="B297" s="190"/>
      <c r="C297" s="8">
        <v>4120</v>
      </c>
      <c r="D297" s="11" t="s">
        <v>95</v>
      </c>
      <c r="E297" s="40">
        <v>200</v>
      </c>
      <c r="F297" s="79"/>
      <c r="G297" s="106">
        <v>368</v>
      </c>
      <c r="H297" s="106">
        <v>368</v>
      </c>
      <c r="I297" s="93"/>
      <c r="J297" s="141">
        <f t="shared" si="5"/>
        <v>1.84</v>
      </c>
    </row>
    <row r="298" spans="1:10" ht="15" customHeight="1">
      <c r="A298" s="22"/>
      <c r="B298" s="190"/>
      <c r="C298" s="8">
        <v>4210</v>
      </c>
      <c r="D298" s="11" t="s">
        <v>29</v>
      </c>
      <c r="E298" s="40">
        <v>3186</v>
      </c>
      <c r="F298" s="79"/>
      <c r="G298" s="106">
        <v>5000</v>
      </c>
      <c r="H298" s="106">
        <v>5000</v>
      </c>
      <c r="I298" s="93"/>
      <c r="J298" s="141">
        <f t="shared" si="5"/>
        <v>1.569365976145637</v>
      </c>
    </row>
    <row r="299" spans="1:10" ht="15" customHeight="1">
      <c r="A299" s="22"/>
      <c r="B299" s="190"/>
      <c r="C299" s="8">
        <v>4300</v>
      </c>
      <c r="D299" s="11" t="s">
        <v>24</v>
      </c>
      <c r="E299" s="40">
        <v>825</v>
      </c>
      <c r="F299" s="79"/>
      <c r="G299" s="106">
        <v>5000</v>
      </c>
      <c r="H299" s="106">
        <v>5000</v>
      </c>
      <c r="I299" s="93"/>
      <c r="J299" s="141">
        <f t="shared" si="5"/>
        <v>6.0606060606060606</v>
      </c>
    </row>
    <row r="300" spans="1:10" ht="15" customHeight="1">
      <c r="A300" s="23"/>
      <c r="B300" s="166"/>
      <c r="C300" s="8">
        <v>4440</v>
      </c>
      <c r="D300" s="11" t="s">
        <v>69</v>
      </c>
      <c r="E300" s="40">
        <v>55100</v>
      </c>
      <c r="F300" s="79"/>
      <c r="G300" s="106">
        <v>55100</v>
      </c>
      <c r="H300" s="106">
        <v>55100</v>
      </c>
      <c r="I300" s="93"/>
      <c r="J300" s="141">
        <f t="shared" si="5"/>
        <v>1</v>
      </c>
    </row>
    <row r="301" spans="1:10" ht="15" customHeight="1">
      <c r="A301" s="187">
        <v>851</v>
      </c>
      <c r="B301" s="67"/>
      <c r="C301" s="8"/>
      <c r="D301" s="12" t="s">
        <v>16</v>
      </c>
      <c r="E301" s="41">
        <f>SUM(E302+E304+E306+E312)</f>
        <v>1422051</v>
      </c>
      <c r="F301" s="41">
        <f>SUM(F302+F304+F306+F312)</f>
        <v>1289800</v>
      </c>
      <c r="G301" s="103">
        <f>SUM(G302+G304+G306+G312)</f>
        <v>1953900</v>
      </c>
      <c r="H301" s="103">
        <f>SUM(H302+H304+H306+H312)</f>
        <v>1953900</v>
      </c>
      <c r="I301" s="93"/>
      <c r="J301" s="141">
        <f t="shared" si="5"/>
        <v>1.3740013543818048</v>
      </c>
    </row>
    <row r="302" spans="1:10" ht="15" customHeight="1">
      <c r="A302" s="188"/>
      <c r="B302" s="69">
        <v>85111</v>
      </c>
      <c r="C302" s="8"/>
      <c r="D302" s="10" t="s">
        <v>127</v>
      </c>
      <c r="E302" s="45">
        <f>SUM(E303)</f>
        <v>200000</v>
      </c>
      <c r="F302" s="45">
        <f>SUM(F303)</f>
        <v>0</v>
      </c>
      <c r="G302" s="110">
        <f>SUM(G303)</f>
        <v>0</v>
      </c>
      <c r="H302" s="110">
        <f>SUM(H303)</f>
        <v>0</v>
      </c>
      <c r="I302" s="93"/>
      <c r="J302" s="141">
        <f t="shared" si="5"/>
        <v>0</v>
      </c>
    </row>
    <row r="303" spans="1:10" ht="24.75" customHeight="1">
      <c r="A303" s="188"/>
      <c r="B303" s="69"/>
      <c r="C303" s="8">
        <v>2560</v>
      </c>
      <c r="D303" s="11" t="s">
        <v>175</v>
      </c>
      <c r="E303" s="42">
        <v>200000</v>
      </c>
      <c r="F303" s="80"/>
      <c r="G303" s="106"/>
      <c r="H303" s="106"/>
      <c r="I303" s="93"/>
      <c r="J303" s="141">
        <f t="shared" si="5"/>
        <v>0</v>
      </c>
    </row>
    <row r="304" spans="1:10" ht="15.75" customHeight="1">
      <c r="A304" s="188"/>
      <c r="B304" s="69" t="s">
        <v>176</v>
      </c>
      <c r="C304" s="8"/>
      <c r="D304" s="10" t="s">
        <v>177</v>
      </c>
      <c r="E304" s="45">
        <f>SUM(E305)</f>
        <v>500000</v>
      </c>
      <c r="F304" s="45">
        <f>SUM(F305)</f>
        <v>0</v>
      </c>
      <c r="G304" s="106">
        <f>SUM(G305)</f>
        <v>664100</v>
      </c>
      <c r="H304" s="106">
        <f>SUM(H305)</f>
        <v>664100</v>
      </c>
      <c r="I304" s="93"/>
      <c r="J304" s="141">
        <f t="shared" si="5"/>
        <v>1.3282</v>
      </c>
    </row>
    <row r="305" spans="1:10" ht="36" customHeight="1">
      <c r="A305" s="188"/>
      <c r="B305" s="72"/>
      <c r="C305" s="8">
        <v>6220</v>
      </c>
      <c r="D305" s="11" t="s">
        <v>128</v>
      </c>
      <c r="E305" s="42">
        <v>500000</v>
      </c>
      <c r="F305" s="80"/>
      <c r="G305" s="106">
        <v>664100</v>
      </c>
      <c r="H305" s="106">
        <v>664100</v>
      </c>
      <c r="I305" s="93"/>
      <c r="J305" s="141">
        <f t="shared" si="5"/>
        <v>1.3282</v>
      </c>
    </row>
    <row r="306" spans="1:10" ht="37.5" customHeight="1">
      <c r="A306" s="188"/>
      <c r="B306" s="189">
        <v>85156</v>
      </c>
      <c r="C306" s="97"/>
      <c r="D306" s="10" t="s">
        <v>73</v>
      </c>
      <c r="E306" s="45">
        <f>SUM(E307:E311)</f>
        <v>711151</v>
      </c>
      <c r="F306" s="45">
        <f>SUM(F307)</f>
        <v>1289800</v>
      </c>
      <c r="G306" s="110">
        <f>SUM(G307)</f>
        <v>1289800</v>
      </c>
      <c r="H306" s="110">
        <f>SUM(H307)</f>
        <v>1289800</v>
      </c>
      <c r="I306" s="93"/>
      <c r="J306" s="141">
        <f t="shared" si="5"/>
        <v>1.8136795139147663</v>
      </c>
    </row>
    <row r="307" spans="1:10" ht="15" customHeight="1">
      <c r="A307" s="188"/>
      <c r="B307" s="190"/>
      <c r="C307" s="19">
        <v>4130</v>
      </c>
      <c r="D307" s="24" t="s">
        <v>105</v>
      </c>
      <c r="E307" s="46">
        <v>690464</v>
      </c>
      <c r="F307" s="83">
        <f>SUM(F308:F310)</f>
        <v>1289800</v>
      </c>
      <c r="G307" s="106">
        <f>SUM(G308+G309+G310)</f>
        <v>1289800</v>
      </c>
      <c r="H307" s="106">
        <f>SUM(H308+H309+H310)</f>
        <v>1289800</v>
      </c>
      <c r="I307" s="93"/>
      <c r="J307" s="141">
        <f t="shared" si="5"/>
        <v>1.8680191870973721</v>
      </c>
    </row>
    <row r="308" spans="1:10" ht="12.75" customHeight="1">
      <c r="A308" s="188"/>
      <c r="B308" s="60"/>
      <c r="C308" s="21"/>
      <c r="D308" s="25" t="s">
        <v>106</v>
      </c>
      <c r="E308" s="47"/>
      <c r="F308" s="84">
        <v>1250000</v>
      </c>
      <c r="G308" s="106">
        <v>1250000</v>
      </c>
      <c r="H308" s="106">
        <v>1250000</v>
      </c>
      <c r="I308" s="93"/>
      <c r="J308" s="141"/>
    </row>
    <row r="309" spans="1:10" ht="13.5" customHeight="1">
      <c r="A309" s="188"/>
      <c r="B309" s="60"/>
      <c r="C309" s="21"/>
      <c r="D309" s="25" t="s">
        <v>107</v>
      </c>
      <c r="E309" s="47"/>
      <c r="F309" s="84">
        <v>37000</v>
      </c>
      <c r="G309" s="106">
        <v>37000</v>
      </c>
      <c r="H309" s="106">
        <v>37000</v>
      </c>
      <c r="I309" s="93"/>
      <c r="J309" s="141"/>
    </row>
    <row r="310" spans="1:10" ht="15" customHeight="1">
      <c r="A310" s="188"/>
      <c r="B310" s="60"/>
      <c r="C310" s="17"/>
      <c r="D310" s="26" t="s">
        <v>108</v>
      </c>
      <c r="E310" s="48"/>
      <c r="F310" s="85">
        <v>2800</v>
      </c>
      <c r="G310" s="106">
        <v>2800</v>
      </c>
      <c r="H310" s="106">
        <v>2800</v>
      </c>
      <c r="I310" s="93"/>
      <c r="J310" s="141"/>
    </row>
    <row r="311" spans="1:10" ht="15" customHeight="1">
      <c r="A311" s="188"/>
      <c r="B311" s="60"/>
      <c r="C311" s="17">
        <v>4580</v>
      </c>
      <c r="D311" s="26" t="s">
        <v>88</v>
      </c>
      <c r="E311" s="48">
        <v>20687</v>
      </c>
      <c r="F311" s="85"/>
      <c r="G311" s="106"/>
      <c r="H311" s="106"/>
      <c r="I311" s="93"/>
      <c r="J311" s="141">
        <f t="shared" si="5"/>
        <v>0</v>
      </c>
    </row>
    <row r="312" spans="1:10" ht="12.75" customHeight="1">
      <c r="A312" s="188"/>
      <c r="B312" s="57">
        <v>85195</v>
      </c>
      <c r="C312" s="8"/>
      <c r="D312" s="27" t="s">
        <v>72</v>
      </c>
      <c r="E312" s="49">
        <f>SUM(E313:E315)</f>
        <v>10900</v>
      </c>
      <c r="F312" s="49">
        <f>SUM(F313:F315)</f>
        <v>0</v>
      </c>
      <c r="G312" s="106"/>
      <c r="H312" s="106"/>
      <c r="I312" s="93"/>
      <c r="J312" s="141">
        <f t="shared" si="5"/>
        <v>0</v>
      </c>
    </row>
    <row r="313" spans="1:10" ht="12.75" customHeight="1">
      <c r="A313" s="15"/>
      <c r="B313" s="60"/>
      <c r="C313" s="8">
        <v>4210</v>
      </c>
      <c r="D313" s="13" t="s">
        <v>29</v>
      </c>
      <c r="E313" s="43">
        <v>1000</v>
      </c>
      <c r="F313" s="79"/>
      <c r="G313" s="106"/>
      <c r="H313" s="106"/>
      <c r="I313" s="93"/>
      <c r="J313" s="141">
        <f t="shared" si="5"/>
        <v>0</v>
      </c>
    </row>
    <row r="314" spans="1:10" ht="12.75" customHeight="1">
      <c r="A314" s="15"/>
      <c r="B314" s="60"/>
      <c r="C314" s="8">
        <v>4300</v>
      </c>
      <c r="D314" s="13" t="s">
        <v>24</v>
      </c>
      <c r="E314" s="43">
        <v>4000</v>
      </c>
      <c r="F314" s="79"/>
      <c r="G314" s="106"/>
      <c r="H314" s="106"/>
      <c r="I314" s="93"/>
      <c r="J314" s="141">
        <f t="shared" si="5"/>
        <v>0</v>
      </c>
    </row>
    <row r="315" spans="1:10" ht="13.5" customHeight="1">
      <c r="A315" s="23"/>
      <c r="B315" s="58"/>
      <c r="C315" s="8">
        <v>4480</v>
      </c>
      <c r="D315" s="13" t="s">
        <v>98</v>
      </c>
      <c r="E315" s="43">
        <v>5900</v>
      </c>
      <c r="F315" s="79"/>
      <c r="G315" s="106"/>
      <c r="H315" s="106"/>
      <c r="I315" s="93"/>
      <c r="J315" s="141">
        <f t="shared" si="5"/>
        <v>0</v>
      </c>
    </row>
    <row r="316" spans="1:10" ht="15" customHeight="1">
      <c r="A316" s="7">
        <v>852</v>
      </c>
      <c r="B316" s="67"/>
      <c r="C316" s="8"/>
      <c r="D316" s="12" t="s">
        <v>142</v>
      </c>
      <c r="E316" s="41">
        <f>SUM(E317+E338+E360+E365+E368+E378+E382)</f>
        <v>9753851</v>
      </c>
      <c r="F316" s="41">
        <f>SUM(F317+F338+F360+F365+F368+F378+F382)</f>
        <v>9281616</v>
      </c>
      <c r="G316" s="103">
        <f>SUM(G317+G338+G360+G365+G368+G378+G382)</f>
        <v>9273651</v>
      </c>
      <c r="H316" s="103">
        <f>SUM(H317+H338+H360+H365+H368+H378+H382)</f>
        <v>9241651</v>
      </c>
      <c r="I316" s="93"/>
      <c r="J316" s="141">
        <f t="shared" si="5"/>
        <v>0.9474874077941112</v>
      </c>
    </row>
    <row r="317" spans="1:10" ht="15" customHeight="1">
      <c r="A317" s="7"/>
      <c r="B317" s="55" t="s">
        <v>143</v>
      </c>
      <c r="C317" s="8"/>
      <c r="D317" s="10" t="s">
        <v>74</v>
      </c>
      <c r="E317" s="39">
        <f>SUM(E318:E337)</f>
        <v>1760000</v>
      </c>
      <c r="F317" s="39">
        <f>SUM(F318:F337)</f>
        <v>1600000</v>
      </c>
      <c r="G317" s="111">
        <f>SUM(G318:G337)</f>
        <v>1600000</v>
      </c>
      <c r="H317" s="111">
        <f>SUM(H318:H337)</f>
        <v>1600000</v>
      </c>
      <c r="I317" s="93"/>
      <c r="J317" s="141">
        <f t="shared" si="5"/>
        <v>0.9090909090909091</v>
      </c>
    </row>
    <row r="318" spans="1:10" ht="24.75" customHeight="1">
      <c r="A318" s="14"/>
      <c r="B318" s="57"/>
      <c r="C318" s="8">
        <v>2580</v>
      </c>
      <c r="D318" s="11" t="s">
        <v>151</v>
      </c>
      <c r="E318" s="40">
        <v>82080</v>
      </c>
      <c r="F318" s="79">
        <v>82080</v>
      </c>
      <c r="G318" s="106">
        <v>82080</v>
      </c>
      <c r="H318" s="106">
        <v>82080</v>
      </c>
      <c r="I318" s="93"/>
      <c r="J318" s="141">
        <f t="shared" si="5"/>
        <v>1</v>
      </c>
    </row>
    <row r="319" spans="1:10" ht="15" customHeight="1">
      <c r="A319" s="15"/>
      <c r="B319" s="60"/>
      <c r="C319" s="17">
        <v>3020</v>
      </c>
      <c r="D319" s="18" t="s">
        <v>75</v>
      </c>
      <c r="E319" s="44">
        <v>48000</v>
      </c>
      <c r="F319" s="81">
        <v>47000</v>
      </c>
      <c r="G319" s="106">
        <v>47000</v>
      </c>
      <c r="H319" s="106">
        <v>47000</v>
      </c>
      <c r="I319" s="93"/>
      <c r="J319" s="141">
        <f t="shared" si="5"/>
        <v>0.9791666666666666</v>
      </c>
    </row>
    <row r="320" spans="1:10" ht="15" customHeight="1">
      <c r="A320" s="15"/>
      <c r="B320" s="60"/>
      <c r="C320" s="8">
        <v>3110</v>
      </c>
      <c r="D320" s="13" t="s">
        <v>152</v>
      </c>
      <c r="E320" s="43">
        <v>93460</v>
      </c>
      <c r="F320" s="79">
        <v>64220</v>
      </c>
      <c r="G320" s="106">
        <v>64220</v>
      </c>
      <c r="H320" s="106">
        <v>64220</v>
      </c>
      <c r="I320" s="93"/>
      <c r="J320" s="141">
        <f t="shared" si="5"/>
        <v>0.6871388829445753</v>
      </c>
    </row>
    <row r="321" spans="1:10" ht="21.75" customHeight="1">
      <c r="A321" s="15"/>
      <c r="B321" s="60"/>
      <c r="C321" s="19"/>
      <c r="D321" s="28" t="s">
        <v>160</v>
      </c>
      <c r="E321" s="50"/>
      <c r="F321" s="80"/>
      <c r="G321" s="106"/>
      <c r="H321" s="106"/>
      <c r="I321" s="93"/>
      <c r="J321" s="141"/>
    </row>
    <row r="322" spans="1:10" ht="15" customHeight="1">
      <c r="A322" s="15"/>
      <c r="B322" s="60"/>
      <c r="C322" s="17"/>
      <c r="D322" s="30" t="s">
        <v>161</v>
      </c>
      <c r="E322" s="52"/>
      <c r="F322" s="81"/>
      <c r="G322" s="106"/>
      <c r="H322" s="106"/>
      <c r="I322" s="93"/>
      <c r="J322" s="141"/>
    </row>
    <row r="323" spans="1:10" ht="15" customHeight="1">
      <c r="A323" s="15"/>
      <c r="B323" s="60"/>
      <c r="C323" s="8">
        <v>4010</v>
      </c>
      <c r="D323" s="11" t="s">
        <v>25</v>
      </c>
      <c r="E323" s="40">
        <v>855119</v>
      </c>
      <c r="F323" s="79">
        <v>860000</v>
      </c>
      <c r="G323" s="106">
        <v>860000</v>
      </c>
      <c r="H323" s="106">
        <v>860000</v>
      </c>
      <c r="I323" s="93"/>
      <c r="J323" s="141">
        <f t="shared" si="5"/>
        <v>1.0057079774861744</v>
      </c>
    </row>
    <row r="324" spans="1:10" ht="15" customHeight="1">
      <c r="A324" s="15"/>
      <c r="B324" s="60"/>
      <c r="C324" s="8">
        <v>4040</v>
      </c>
      <c r="D324" s="11" t="s">
        <v>37</v>
      </c>
      <c r="E324" s="40">
        <v>65556</v>
      </c>
      <c r="F324" s="79">
        <v>68000</v>
      </c>
      <c r="G324" s="106">
        <v>68000</v>
      </c>
      <c r="H324" s="106">
        <v>68000</v>
      </c>
      <c r="I324" s="93"/>
      <c r="J324" s="141">
        <f t="shared" si="5"/>
        <v>1.0372811031789615</v>
      </c>
    </row>
    <row r="325" spans="1:10" ht="15" customHeight="1">
      <c r="A325" s="15"/>
      <c r="B325" s="60"/>
      <c r="C325" s="8">
        <v>4110</v>
      </c>
      <c r="D325" s="11" t="s">
        <v>27</v>
      </c>
      <c r="E325" s="40">
        <v>165000</v>
      </c>
      <c r="F325" s="79">
        <v>164000</v>
      </c>
      <c r="G325" s="106">
        <v>164000</v>
      </c>
      <c r="H325" s="106">
        <v>164000</v>
      </c>
      <c r="I325" s="93"/>
      <c r="J325" s="141">
        <f t="shared" si="5"/>
        <v>0.9939393939393939</v>
      </c>
    </row>
    <row r="326" spans="1:10" ht="15" customHeight="1">
      <c r="A326" s="15"/>
      <c r="B326" s="60"/>
      <c r="C326" s="8">
        <v>4120</v>
      </c>
      <c r="D326" s="11" t="s">
        <v>28</v>
      </c>
      <c r="E326" s="40">
        <v>22900</v>
      </c>
      <c r="F326" s="79">
        <v>22700</v>
      </c>
      <c r="G326" s="106">
        <v>22700</v>
      </c>
      <c r="H326" s="106">
        <v>22700</v>
      </c>
      <c r="I326" s="93"/>
      <c r="J326" s="141">
        <f t="shared" si="5"/>
        <v>0.9912663755458515</v>
      </c>
    </row>
    <row r="327" spans="1:10" ht="15" customHeight="1">
      <c r="A327" s="15"/>
      <c r="B327" s="60"/>
      <c r="C327" s="8">
        <v>4210</v>
      </c>
      <c r="D327" s="11" t="s">
        <v>29</v>
      </c>
      <c r="E327" s="40">
        <v>138385</v>
      </c>
      <c r="F327" s="79">
        <v>86484</v>
      </c>
      <c r="G327" s="106">
        <v>86484</v>
      </c>
      <c r="H327" s="106">
        <v>86484</v>
      </c>
      <c r="I327" s="93"/>
      <c r="J327" s="141">
        <f t="shared" si="5"/>
        <v>0.6249521263142682</v>
      </c>
    </row>
    <row r="328" spans="1:10" ht="15" customHeight="1">
      <c r="A328" s="15"/>
      <c r="B328" s="60"/>
      <c r="C328" s="8">
        <v>4220</v>
      </c>
      <c r="D328" s="11" t="s">
        <v>76</v>
      </c>
      <c r="E328" s="40">
        <v>78444</v>
      </c>
      <c r="F328" s="79">
        <v>80000</v>
      </c>
      <c r="G328" s="106">
        <v>80000</v>
      </c>
      <c r="H328" s="106">
        <v>80000</v>
      </c>
      <c r="I328" s="93"/>
      <c r="J328" s="141">
        <f t="shared" si="5"/>
        <v>1.019835806435164</v>
      </c>
    </row>
    <row r="329" spans="1:10" ht="15" customHeight="1">
      <c r="A329" s="15"/>
      <c r="B329" s="60"/>
      <c r="C329" s="8">
        <v>4230</v>
      </c>
      <c r="D329" s="11" t="s">
        <v>46</v>
      </c>
      <c r="E329" s="40">
        <v>5000</v>
      </c>
      <c r="F329" s="79">
        <v>4000</v>
      </c>
      <c r="G329" s="106">
        <v>4000</v>
      </c>
      <c r="H329" s="106">
        <v>4000</v>
      </c>
      <c r="I329" s="93"/>
      <c r="J329" s="141">
        <f t="shared" si="5"/>
        <v>0.8</v>
      </c>
    </row>
    <row r="330" spans="1:10" ht="15" customHeight="1">
      <c r="A330" s="15"/>
      <c r="B330" s="60"/>
      <c r="C330" s="8">
        <v>4260</v>
      </c>
      <c r="D330" s="11" t="s">
        <v>30</v>
      </c>
      <c r="E330" s="40">
        <v>36000</v>
      </c>
      <c r="F330" s="79">
        <v>36000</v>
      </c>
      <c r="G330" s="106">
        <v>36000</v>
      </c>
      <c r="H330" s="106">
        <v>36000</v>
      </c>
      <c r="I330" s="93"/>
      <c r="J330" s="141">
        <f aca="true" t="shared" si="6" ref="J330:J393">H330/E330</f>
        <v>1</v>
      </c>
    </row>
    <row r="331" spans="1:10" ht="15" customHeight="1">
      <c r="A331" s="15"/>
      <c r="B331" s="60"/>
      <c r="C331" s="8">
        <v>4270</v>
      </c>
      <c r="D331" s="11" t="s">
        <v>38</v>
      </c>
      <c r="E331" s="40">
        <v>77237</v>
      </c>
      <c r="F331" s="79">
        <v>15000</v>
      </c>
      <c r="G331" s="106">
        <v>15000</v>
      </c>
      <c r="H331" s="106">
        <v>15000</v>
      </c>
      <c r="I331" s="93"/>
      <c r="J331" s="141">
        <f t="shared" si="6"/>
        <v>0.1942074394396468</v>
      </c>
    </row>
    <row r="332" spans="1:10" ht="15" customHeight="1">
      <c r="A332" s="15"/>
      <c r="B332" s="60"/>
      <c r="C332" s="8">
        <v>4300</v>
      </c>
      <c r="D332" s="11" t="s">
        <v>24</v>
      </c>
      <c r="E332" s="40">
        <v>33968</v>
      </c>
      <c r="F332" s="79">
        <v>30000</v>
      </c>
      <c r="G332" s="106">
        <v>30000</v>
      </c>
      <c r="H332" s="106">
        <v>30000</v>
      </c>
      <c r="I332" s="93"/>
      <c r="J332" s="141">
        <f t="shared" si="6"/>
        <v>0.8831841733396137</v>
      </c>
    </row>
    <row r="333" spans="1:10" ht="15" customHeight="1">
      <c r="A333" s="15"/>
      <c r="B333" s="60"/>
      <c r="C333" s="8">
        <v>4410</v>
      </c>
      <c r="D333" s="11" t="s">
        <v>31</v>
      </c>
      <c r="E333" s="40">
        <v>920</v>
      </c>
      <c r="F333" s="79">
        <v>1000</v>
      </c>
      <c r="G333" s="106">
        <v>1000</v>
      </c>
      <c r="H333" s="106">
        <v>1000</v>
      </c>
      <c r="I333" s="93"/>
      <c r="J333" s="141">
        <f t="shared" si="6"/>
        <v>1.0869565217391304</v>
      </c>
    </row>
    <row r="334" spans="1:10" ht="15" customHeight="1">
      <c r="A334" s="15"/>
      <c r="B334" s="60"/>
      <c r="C334" s="8">
        <v>4430</v>
      </c>
      <c r="D334" s="11" t="s">
        <v>32</v>
      </c>
      <c r="E334" s="40">
        <v>5415</v>
      </c>
      <c r="F334" s="79">
        <v>2000</v>
      </c>
      <c r="G334" s="106">
        <v>2000</v>
      </c>
      <c r="H334" s="106">
        <v>2000</v>
      </c>
      <c r="I334" s="93"/>
      <c r="J334" s="141">
        <f t="shared" si="6"/>
        <v>0.36934441366574333</v>
      </c>
    </row>
    <row r="335" spans="1:10" ht="15" customHeight="1">
      <c r="A335" s="15"/>
      <c r="B335" s="60"/>
      <c r="C335" s="8">
        <v>4440</v>
      </c>
      <c r="D335" s="11" t="s">
        <v>33</v>
      </c>
      <c r="E335" s="40">
        <v>42000</v>
      </c>
      <c r="F335" s="79">
        <v>37000</v>
      </c>
      <c r="G335" s="106">
        <v>37000</v>
      </c>
      <c r="H335" s="106">
        <v>37000</v>
      </c>
      <c r="I335" s="93"/>
      <c r="J335" s="141">
        <f t="shared" si="6"/>
        <v>0.8809523809523809</v>
      </c>
    </row>
    <row r="336" spans="1:10" ht="15" customHeight="1">
      <c r="A336" s="15"/>
      <c r="B336" s="58"/>
      <c r="C336" s="8">
        <v>4500</v>
      </c>
      <c r="D336" s="11" t="s">
        <v>178</v>
      </c>
      <c r="E336" s="40">
        <v>516</v>
      </c>
      <c r="F336" s="79">
        <v>516</v>
      </c>
      <c r="G336" s="106">
        <v>516</v>
      </c>
      <c r="H336" s="106">
        <v>516</v>
      </c>
      <c r="I336" s="93"/>
      <c r="J336" s="141">
        <f t="shared" si="6"/>
        <v>1</v>
      </c>
    </row>
    <row r="337" spans="1:10" ht="15" customHeight="1">
      <c r="A337" s="15"/>
      <c r="B337" s="60"/>
      <c r="C337" s="8">
        <v>6050</v>
      </c>
      <c r="D337" s="11" t="s">
        <v>48</v>
      </c>
      <c r="E337" s="40">
        <v>10000</v>
      </c>
      <c r="F337" s="79"/>
      <c r="G337" s="106"/>
      <c r="H337" s="106"/>
      <c r="I337" s="93"/>
      <c r="J337" s="141">
        <f t="shared" si="6"/>
        <v>0</v>
      </c>
    </row>
    <row r="338" spans="1:10" ht="15" customHeight="1">
      <c r="A338" s="15"/>
      <c r="B338" s="57" t="s">
        <v>144</v>
      </c>
      <c r="C338" s="8"/>
      <c r="D338" s="10" t="s">
        <v>77</v>
      </c>
      <c r="E338" s="39">
        <f>SUM(E339:E358)</f>
        <v>6834140</v>
      </c>
      <c r="F338" s="39">
        <v>6596080</v>
      </c>
      <c r="G338" s="111">
        <f>SUM(G339:G359)</f>
        <v>6596080</v>
      </c>
      <c r="H338" s="111">
        <f>SUM(H339:H359)</f>
        <v>6596080</v>
      </c>
      <c r="I338" s="93"/>
      <c r="J338" s="141">
        <f t="shared" si="6"/>
        <v>0.9651660633232565</v>
      </c>
    </row>
    <row r="339" spans="1:10" ht="24.75" customHeight="1">
      <c r="A339" s="15"/>
      <c r="B339" s="60"/>
      <c r="C339" s="19">
        <v>2580</v>
      </c>
      <c r="D339" s="28" t="s">
        <v>151</v>
      </c>
      <c r="E339" s="50">
        <v>3025800</v>
      </c>
      <c r="F339" s="80">
        <v>2881200</v>
      </c>
      <c r="G339" s="106">
        <v>2881200</v>
      </c>
      <c r="H339" s="106">
        <v>2881200</v>
      </c>
      <c r="I339" s="93"/>
      <c r="J339" s="141">
        <f t="shared" si="6"/>
        <v>0.9522109855244894</v>
      </c>
    </row>
    <row r="340" spans="1:10" ht="12.75" customHeight="1">
      <c r="A340" s="15"/>
      <c r="B340" s="60"/>
      <c r="C340" s="21"/>
      <c r="D340" s="29" t="s">
        <v>162</v>
      </c>
      <c r="E340" s="51"/>
      <c r="F340" s="86"/>
      <c r="G340" s="106"/>
      <c r="H340" s="106"/>
      <c r="I340" s="93"/>
      <c r="J340" s="141"/>
    </row>
    <row r="341" spans="1:10" ht="12" customHeight="1">
      <c r="A341" s="15"/>
      <c r="B341" s="60"/>
      <c r="C341" s="17"/>
      <c r="D341" s="30" t="s">
        <v>163</v>
      </c>
      <c r="E341" s="52"/>
      <c r="F341" s="81"/>
      <c r="G341" s="106"/>
      <c r="H341" s="106"/>
      <c r="I341" s="93"/>
      <c r="J341" s="141"/>
    </row>
    <row r="342" spans="1:10" ht="12" customHeight="1">
      <c r="A342" s="15"/>
      <c r="B342" s="60"/>
      <c r="C342" s="17">
        <v>3020</v>
      </c>
      <c r="D342" s="30" t="s">
        <v>113</v>
      </c>
      <c r="E342" s="52">
        <v>22500</v>
      </c>
      <c r="F342" s="81">
        <v>12500</v>
      </c>
      <c r="G342" s="106">
        <v>12500</v>
      </c>
      <c r="H342" s="106">
        <v>12500</v>
      </c>
      <c r="I342" s="93"/>
      <c r="J342" s="141">
        <f t="shared" si="6"/>
        <v>0.5555555555555556</v>
      </c>
    </row>
    <row r="343" spans="1:10" ht="12" customHeight="1">
      <c r="A343" s="15"/>
      <c r="B343" s="60"/>
      <c r="C343" s="17">
        <v>3030</v>
      </c>
      <c r="D343" s="30" t="s">
        <v>40</v>
      </c>
      <c r="E343" s="52">
        <v>5800</v>
      </c>
      <c r="F343" s="81">
        <v>6000</v>
      </c>
      <c r="G343" s="106">
        <v>6000</v>
      </c>
      <c r="H343" s="106">
        <v>6000</v>
      </c>
      <c r="I343" s="93"/>
      <c r="J343" s="141">
        <f t="shared" si="6"/>
        <v>1.0344827586206897</v>
      </c>
    </row>
    <row r="344" spans="1:10" ht="15" customHeight="1">
      <c r="A344" s="15"/>
      <c r="B344" s="60"/>
      <c r="C344" s="8">
        <v>4010</v>
      </c>
      <c r="D344" s="11" t="s">
        <v>25</v>
      </c>
      <c r="E344" s="40">
        <v>2125000</v>
      </c>
      <c r="F344" s="79">
        <v>2125000</v>
      </c>
      <c r="G344" s="106">
        <v>2125000</v>
      </c>
      <c r="H344" s="106">
        <v>2125000</v>
      </c>
      <c r="I344" s="93"/>
      <c r="J344" s="141">
        <f t="shared" si="6"/>
        <v>1</v>
      </c>
    </row>
    <row r="345" spans="1:10" ht="15" customHeight="1">
      <c r="A345" s="16"/>
      <c r="B345" s="58"/>
      <c r="C345" s="8">
        <v>4040</v>
      </c>
      <c r="D345" s="11" t="s">
        <v>37</v>
      </c>
      <c r="E345" s="40">
        <v>159903</v>
      </c>
      <c r="F345" s="79">
        <v>175000</v>
      </c>
      <c r="G345" s="106">
        <v>175000</v>
      </c>
      <c r="H345" s="106">
        <v>175000</v>
      </c>
      <c r="I345" s="93"/>
      <c r="J345" s="141">
        <f t="shared" si="6"/>
        <v>1.0944134881772074</v>
      </c>
    </row>
    <row r="346" spans="1:10" ht="15" customHeight="1">
      <c r="A346" s="14"/>
      <c r="B346" s="57"/>
      <c r="C346" s="8">
        <v>4110</v>
      </c>
      <c r="D346" s="11" t="s">
        <v>27</v>
      </c>
      <c r="E346" s="40">
        <v>388000</v>
      </c>
      <c r="F346" s="79">
        <v>410000</v>
      </c>
      <c r="G346" s="106">
        <v>410000</v>
      </c>
      <c r="H346" s="106">
        <v>410000</v>
      </c>
      <c r="I346" s="93"/>
      <c r="J346" s="141">
        <f t="shared" si="6"/>
        <v>1.056701030927835</v>
      </c>
    </row>
    <row r="347" spans="1:10" ht="15" customHeight="1">
      <c r="A347" s="15"/>
      <c r="B347" s="60"/>
      <c r="C347" s="8">
        <v>4120</v>
      </c>
      <c r="D347" s="11" t="s">
        <v>28</v>
      </c>
      <c r="E347" s="40">
        <v>54000</v>
      </c>
      <c r="F347" s="79">
        <v>56500</v>
      </c>
      <c r="G347" s="106">
        <v>56500</v>
      </c>
      <c r="H347" s="106">
        <v>56500</v>
      </c>
      <c r="I347" s="93"/>
      <c r="J347" s="141">
        <f t="shared" si="6"/>
        <v>1.0462962962962963</v>
      </c>
    </row>
    <row r="348" spans="1:10" ht="15" customHeight="1">
      <c r="A348" s="15"/>
      <c r="B348" s="60"/>
      <c r="C348" s="8">
        <v>4210</v>
      </c>
      <c r="D348" s="11" t="s">
        <v>29</v>
      </c>
      <c r="E348" s="40">
        <v>112100</v>
      </c>
      <c r="F348" s="79">
        <v>100000</v>
      </c>
      <c r="G348" s="106">
        <v>100000</v>
      </c>
      <c r="H348" s="106">
        <v>100000</v>
      </c>
      <c r="I348" s="93"/>
      <c r="J348" s="141">
        <f t="shared" si="6"/>
        <v>0.8920606601248885</v>
      </c>
    </row>
    <row r="349" spans="1:10" ht="15" customHeight="1">
      <c r="A349" s="15"/>
      <c r="B349" s="60"/>
      <c r="C349" s="8">
        <v>4220</v>
      </c>
      <c r="D349" s="11" t="s">
        <v>45</v>
      </c>
      <c r="E349" s="40">
        <v>344776</v>
      </c>
      <c r="F349" s="79">
        <v>290000</v>
      </c>
      <c r="G349" s="106">
        <v>263000</v>
      </c>
      <c r="H349" s="106">
        <v>263000</v>
      </c>
      <c r="I349" s="93"/>
      <c r="J349" s="141">
        <f t="shared" si="6"/>
        <v>0.7628141169919019</v>
      </c>
    </row>
    <row r="350" spans="1:10" ht="15" customHeight="1">
      <c r="A350" s="15"/>
      <c r="B350" s="60"/>
      <c r="C350" s="8">
        <v>4230</v>
      </c>
      <c r="D350" s="11" t="s">
        <v>123</v>
      </c>
      <c r="E350" s="40">
        <v>60000</v>
      </c>
      <c r="F350" s="79">
        <v>60000</v>
      </c>
      <c r="G350" s="106">
        <v>60000</v>
      </c>
      <c r="H350" s="106">
        <v>60000</v>
      </c>
      <c r="I350" s="93"/>
      <c r="J350" s="141">
        <f t="shared" si="6"/>
        <v>1</v>
      </c>
    </row>
    <row r="351" spans="1:10" ht="15" customHeight="1">
      <c r="A351" s="15"/>
      <c r="B351" s="60"/>
      <c r="C351" s="8">
        <v>4260</v>
      </c>
      <c r="D351" s="11" t="s">
        <v>30</v>
      </c>
      <c r="E351" s="40">
        <v>245000</v>
      </c>
      <c r="F351" s="79">
        <v>220000</v>
      </c>
      <c r="G351" s="106">
        <v>220000</v>
      </c>
      <c r="H351" s="106">
        <v>220000</v>
      </c>
      <c r="I351" s="93"/>
      <c r="J351" s="141">
        <f t="shared" si="6"/>
        <v>0.8979591836734694</v>
      </c>
    </row>
    <row r="352" spans="1:10" ht="15" customHeight="1">
      <c r="A352" s="15"/>
      <c r="B352" s="60"/>
      <c r="C352" s="8">
        <v>4270</v>
      </c>
      <c r="D352" s="11" t="s">
        <v>38</v>
      </c>
      <c r="E352" s="40">
        <v>40000</v>
      </c>
      <c r="F352" s="79">
        <v>30000</v>
      </c>
      <c r="G352" s="106">
        <v>30000</v>
      </c>
      <c r="H352" s="106">
        <v>30000</v>
      </c>
      <c r="I352" s="93"/>
      <c r="J352" s="141">
        <f t="shared" si="6"/>
        <v>0.75</v>
      </c>
    </row>
    <row r="353" spans="1:10" ht="15" customHeight="1">
      <c r="A353" s="15"/>
      <c r="B353" s="60"/>
      <c r="C353" s="8">
        <v>4280</v>
      </c>
      <c r="D353" s="11" t="s">
        <v>58</v>
      </c>
      <c r="E353" s="40">
        <v>13100</v>
      </c>
      <c r="F353" s="79">
        <v>12000</v>
      </c>
      <c r="G353" s="106">
        <v>12000</v>
      </c>
      <c r="H353" s="106">
        <v>12000</v>
      </c>
      <c r="I353" s="93"/>
      <c r="J353" s="141">
        <f t="shared" si="6"/>
        <v>0.916030534351145</v>
      </c>
    </row>
    <row r="354" spans="1:10" ht="15" customHeight="1">
      <c r="A354" s="15"/>
      <c r="B354" s="60"/>
      <c r="C354" s="8">
        <v>4300</v>
      </c>
      <c r="D354" s="11" t="s">
        <v>24</v>
      </c>
      <c r="E354" s="40">
        <v>137397</v>
      </c>
      <c r="F354" s="79">
        <v>120200</v>
      </c>
      <c r="G354" s="106">
        <v>120200</v>
      </c>
      <c r="H354" s="106">
        <v>120200</v>
      </c>
      <c r="I354" s="93"/>
      <c r="J354" s="141">
        <f t="shared" si="6"/>
        <v>0.8748371507383713</v>
      </c>
    </row>
    <row r="355" spans="1:10" ht="15" customHeight="1">
      <c r="A355" s="15"/>
      <c r="B355" s="60"/>
      <c r="C355" s="8">
        <v>4410</v>
      </c>
      <c r="D355" s="11" t="s">
        <v>31</v>
      </c>
      <c r="E355" s="40">
        <v>3000</v>
      </c>
      <c r="F355" s="79">
        <v>2780</v>
      </c>
      <c r="G355" s="106">
        <v>2780</v>
      </c>
      <c r="H355" s="106">
        <v>2780</v>
      </c>
      <c r="I355" s="93"/>
      <c r="J355" s="141">
        <f t="shared" si="6"/>
        <v>0.9266666666666666</v>
      </c>
    </row>
    <row r="356" spans="1:10" ht="15" customHeight="1">
      <c r="A356" s="15"/>
      <c r="B356" s="60"/>
      <c r="C356" s="8">
        <v>4430</v>
      </c>
      <c r="D356" s="11" t="s">
        <v>32</v>
      </c>
      <c r="E356" s="40">
        <v>10000</v>
      </c>
      <c r="F356" s="79">
        <v>6000</v>
      </c>
      <c r="G356" s="106">
        <v>6000</v>
      </c>
      <c r="H356" s="106">
        <v>6000</v>
      </c>
      <c r="I356" s="93"/>
      <c r="J356" s="141">
        <f t="shared" si="6"/>
        <v>0.6</v>
      </c>
    </row>
    <row r="357" spans="1:10" ht="15" customHeight="1">
      <c r="A357" s="15"/>
      <c r="B357" s="60"/>
      <c r="C357" s="8">
        <v>4440</v>
      </c>
      <c r="D357" s="11" t="s">
        <v>33</v>
      </c>
      <c r="E357" s="40">
        <v>83461</v>
      </c>
      <c r="F357" s="79">
        <v>83900</v>
      </c>
      <c r="G357" s="106">
        <v>83900</v>
      </c>
      <c r="H357" s="106">
        <v>83900</v>
      </c>
      <c r="I357" s="93"/>
      <c r="J357" s="141">
        <f t="shared" si="6"/>
        <v>1.0052599417692096</v>
      </c>
    </row>
    <row r="358" spans="1:10" ht="15" customHeight="1">
      <c r="A358" s="15"/>
      <c r="B358" s="58"/>
      <c r="C358" s="8">
        <v>4480</v>
      </c>
      <c r="D358" s="11" t="s">
        <v>34</v>
      </c>
      <c r="E358" s="40">
        <v>4303</v>
      </c>
      <c r="F358" s="79">
        <v>5000</v>
      </c>
      <c r="G358" s="106">
        <v>5000</v>
      </c>
      <c r="H358" s="106">
        <v>5000</v>
      </c>
      <c r="I358" s="93"/>
      <c r="J358" s="141">
        <f t="shared" si="6"/>
        <v>1.1619800139437602</v>
      </c>
    </row>
    <row r="359" spans="1:10" ht="15" customHeight="1">
      <c r="A359" s="15"/>
      <c r="B359" s="60"/>
      <c r="C359" s="8">
        <v>6060</v>
      </c>
      <c r="D359" s="11" t="s">
        <v>112</v>
      </c>
      <c r="E359" s="40"/>
      <c r="F359" s="79"/>
      <c r="G359" s="117">
        <v>27000</v>
      </c>
      <c r="H359" s="117">
        <v>27000</v>
      </c>
      <c r="I359" s="93"/>
      <c r="J359" s="141"/>
    </row>
    <row r="360" spans="1:10" ht="15" customHeight="1">
      <c r="A360" s="15"/>
      <c r="B360" s="57" t="s">
        <v>145</v>
      </c>
      <c r="C360" s="8"/>
      <c r="D360" s="10" t="s">
        <v>78</v>
      </c>
      <c r="E360" s="39">
        <f>SUM(E361:E364)</f>
        <v>825000</v>
      </c>
      <c r="F360" s="39">
        <f>SUM(F361:F364)</f>
        <v>770000</v>
      </c>
      <c r="G360" s="104">
        <f>SUM(G361:G364)</f>
        <v>770000</v>
      </c>
      <c r="H360" s="104">
        <f>SUM(H361:H364)</f>
        <v>770000</v>
      </c>
      <c r="I360" s="93"/>
      <c r="J360" s="141">
        <f t="shared" si="6"/>
        <v>0.9333333333333333</v>
      </c>
    </row>
    <row r="361" spans="1:10" ht="15" customHeight="1">
      <c r="A361" s="15"/>
      <c r="B361" s="60"/>
      <c r="C361" s="8">
        <v>3110</v>
      </c>
      <c r="D361" s="11" t="s">
        <v>49</v>
      </c>
      <c r="E361" s="40">
        <v>796912</v>
      </c>
      <c r="F361" s="87">
        <v>741789</v>
      </c>
      <c r="G361" s="106">
        <v>741789</v>
      </c>
      <c r="H361" s="106">
        <v>741789</v>
      </c>
      <c r="I361" s="93"/>
      <c r="J361" s="141">
        <f t="shared" si="6"/>
        <v>0.9308292509085069</v>
      </c>
    </row>
    <row r="362" spans="1:10" ht="15" customHeight="1">
      <c r="A362" s="15"/>
      <c r="B362" s="60"/>
      <c r="C362" s="8">
        <v>4110</v>
      </c>
      <c r="D362" s="11" t="s">
        <v>94</v>
      </c>
      <c r="E362" s="40">
        <v>4174</v>
      </c>
      <c r="F362" s="87">
        <v>3795</v>
      </c>
      <c r="G362" s="106">
        <v>3795</v>
      </c>
      <c r="H362" s="106">
        <v>3795</v>
      </c>
      <c r="I362" s="93"/>
      <c r="J362" s="141">
        <f t="shared" si="6"/>
        <v>0.9091998083373263</v>
      </c>
    </row>
    <row r="363" spans="1:10" ht="15" customHeight="1">
      <c r="A363" s="15"/>
      <c r="B363" s="60"/>
      <c r="C363" s="8">
        <v>4120</v>
      </c>
      <c r="D363" s="11" t="s">
        <v>95</v>
      </c>
      <c r="E363" s="40">
        <v>572</v>
      </c>
      <c r="F363" s="87">
        <v>572</v>
      </c>
      <c r="G363" s="106">
        <v>572</v>
      </c>
      <c r="H363" s="106">
        <v>572</v>
      </c>
      <c r="I363" s="93"/>
      <c r="J363" s="141">
        <f t="shared" si="6"/>
        <v>1</v>
      </c>
    </row>
    <row r="364" spans="1:10" ht="15" customHeight="1">
      <c r="A364" s="16"/>
      <c r="B364" s="58"/>
      <c r="C364" s="8">
        <v>4300</v>
      </c>
      <c r="D364" s="11" t="s">
        <v>24</v>
      </c>
      <c r="E364" s="40">
        <v>23342</v>
      </c>
      <c r="F364" s="87">
        <v>23844</v>
      </c>
      <c r="G364" s="106">
        <v>23844</v>
      </c>
      <c r="H364" s="106">
        <v>23844</v>
      </c>
      <c r="I364" s="93"/>
      <c r="J364" s="141">
        <f t="shared" si="6"/>
        <v>1.0215062976608689</v>
      </c>
    </row>
    <row r="365" spans="1:10" ht="15" customHeight="1">
      <c r="A365" s="15"/>
      <c r="B365" s="190" t="s">
        <v>148</v>
      </c>
      <c r="C365" s="98"/>
      <c r="D365" s="32" t="s">
        <v>17</v>
      </c>
      <c r="E365" s="53">
        <f>SUM(E366)</f>
        <v>27000</v>
      </c>
      <c r="F365" s="53">
        <f>SUM(F366)</f>
        <v>15600</v>
      </c>
      <c r="G365" s="112">
        <f>SUM(G366)</f>
        <v>15600</v>
      </c>
      <c r="H365" s="112">
        <f>SUM(H366)</f>
        <v>15600</v>
      </c>
      <c r="I365" s="93"/>
      <c r="J365" s="141">
        <f t="shared" si="6"/>
        <v>0.5777777777777777</v>
      </c>
    </row>
    <row r="366" spans="1:10" ht="15" customHeight="1">
      <c r="A366" s="15"/>
      <c r="B366" s="190"/>
      <c r="C366" s="19">
        <v>3110</v>
      </c>
      <c r="D366" s="31" t="s">
        <v>49</v>
      </c>
      <c r="E366" s="42">
        <v>27000</v>
      </c>
      <c r="F366" s="88">
        <v>15600</v>
      </c>
      <c r="G366" s="106">
        <v>15600</v>
      </c>
      <c r="H366" s="106">
        <v>15600</v>
      </c>
      <c r="I366" s="93"/>
      <c r="J366" s="141">
        <f t="shared" si="6"/>
        <v>0.5777777777777777</v>
      </c>
    </row>
    <row r="367" spans="1:10" ht="15" customHeight="1">
      <c r="A367" s="15"/>
      <c r="B367" s="58"/>
      <c r="C367" s="17"/>
      <c r="D367" s="18" t="s">
        <v>138</v>
      </c>
      <c r="E367" s="44"/>
      <c r="F367" s="89"/>
      <c r="G367" s="106"/>
      <c r="H367" s="106"/>
      <c r="I367" s="93"/>
      <c r="J367" s="141"/>
    </row>
    <row r="368" spans="1:10" ht="15" customHeight="1">
      <c r="A368" s="15"/>
      <c r="B368" s="60" t="s">
        <v>146</v>
      </c>
      <c r="C368" s="17"/>
      <c r="D368" s="32" t="s">
        <v>18</v>
      </c>
      <c r="E368" s="53">
        <f>SUM(E369:E377)</f>
        <v>291236</v>
      </c>
      <c r="F368" s="53">
        <f>SUM(F369:F377)</f>
        <v>291236</v>
      </c>
      <c r="G368" s="112">
        <f>SUM(G369:G377)</f>
        <v>256971</v>
      </c>
      <c r="H368" s="112">
        <f>SUM(H369:H377)</f>
        <v>254971</v>
      </c>
      <c r="I368" s="93"/>
      <c r="J368" s="141">
        <f t="shared" si="6"/>
        <v>0.8754789929816369</v>
      </c>
    </row>
    <row r="369" spans="1:10" ht="15" customHeight="1">
      <c r="A369" s="15"/>
      <c r="B369" s="60"/>
      <c r="C369" s="8">
        <v>4010</v>
      </c>
      <c r="D369" s="11" t="s">
        <v>25</v>
      </c>
      <c r="E369" s="40">
        <v>186122</v>
      </c>
      <c r="F369" s="87">
        <v>186122</v>
      </c>
      <c r="G369" s="106">
        <v>156242</v>
      </c>
      <c r="H369" s="106">
        <v>156242</v>
      </c>
      <c r="I369" s="93"/>
      <c r="J369" s="141">
        <f t="shared" si="6"/>
        <v>0.8394601390485811</v>
      </c>
    </row>
    <row r="370" spans="1:10" ht="15" customHeight="1">
      <c r="A370" s="15"/>
      <c r="B370" s="60"/>
      <c r="C370" s="8">
        <v>4040</v>
      </c>
      <c r="D370" s="11" t="s">
        <v>37</v>
      </c>
      <c r="E370" s="40">
        <v>12210</v>
      </c>
      <c r="F370" s="87">
        <v>15820</v>
      </c>
      <c r="G370" s="106">
        <v>15820</v>
      </c>
      <c r="H370" s="106">
        <v>15820</v>
      </c>
      <c r="I370" s="93"/>
      <c r="J370" s="141">
        <f t="shared" si="6"/>
        <v>1.2956592956592956</v>
      </c>
    </row>
    <row r="371" spans="1:10" ht="15" customHeight="1">
      <c r="A371" s="15"/>
      <c r="B371" s="60"/>
      <c r="C371" s="8">
        <v>4110</v>
      </c>
      <c r="D371" s="11" t="s">
        <v>27</v>
      </c>
      <c r="E371" s="40">
        <v>35484</v>
      </c>
      <c r="F371" s="87">
        <v>35804</v>
      </c>
      <c r="G371" s="106">
        <v>31419</v>
      </c>
      <c r="H371" s="106">
        <v>31419</v>
      </c>
      <c r="I371" s="93"/>
      <c r="J371" s="141">
        <f t="shared" si="6"/>
        <v>0.8854413256679067</v>
      </c>
    </row>
    <row r="372" spans="1:10" ht="15" customHeight="1">
      <c r="A372" s="15"/>
      <c r="B372" s="60"/>
      <c r="C372" s="8">
        <v>4120</v>
      </c>
      <c r="D372" s="11" t="s">
        <v>28</v>
      </c>
      <c r="E372" s="40">
        <v>4859</v>
      </c>
      <c r="F372" s="87">
        <v>4948</v>
      </c>
      <c r="G372" s="106">
        <v>4948</v>
      </c>
      <c r="H372" s="106">
        <v>4948</v>
      </c>
      <c r="I372" s="93"/>
      <c r="J372" s="141">
        <f t="shared" si="6"/>
        <v>1.0183165260341633</v>
      </c>
    </row>
    <row r="373" spans="1:10" ht="15" customHeight="1">
      <c r="A373" s="15"/>
      <c r="B373" s="60"/>
      <c r="C373" s="8">
        <v>4210</v>
      </c>
      <c r="D373" s="11" t="s">
        <v>29</v>
      </c>
      <c r="E373" s="40">
        <v>12000</v>
      </c>
      <c r="F373" s="87">
        <v>7981</v>
      </c>
      <c r="G373" s="106">
        <v>7981</v>
      </c>
      <c r="H373" s="106">
        <v>7981</v>
      </c>
      <c r="I373" s="93"/>
      <c r="J373" s="141">
        <f t="shared" si="6"/>
        <v>0.6650833333333334</v>
      </c>
    </row>
    <row r="374" spans="1:10" ht="15" customHeight="1">
      <c r="A374" s="16"/>
      <c r="B374" s="58"/>
      <c r="C374" s="8">
        <v>4260</v>
      </c>
      <c r="D374" s="11" t="s">
        <v>30</v>
      </c>
      <c r="E374" s="40">
        <v>14731</v>
      </c>
      <c r="F374" s="87">
        <v>14731</v>
      </c>
      <c r="G374" s="106">
        <v>14731</v>
      </c>
      <c r="H374" s="106">
        <v>14731</v>
      </c>
      <c r="I374" s="93"/>
      <c r="J374" s="141">
        <f t="shared" si="6"/>
        <v>1</v>
      </c>
    </row>
    <row r="375" spans="1:10" ht="15" customHeight="1">
      <c r="A375" s="14"/>
      <c r="B375" s="57"/>
      <c r="C375" s="8">
        <v>4300</v>
      </c>
      <c r="D375" s="11" t="s">
        <v>24</v>
      </c>
      <c r="E375" s="40">
        <v>20009</v>
      </c>
      <c r="F375" s="87">
        <v>20009</v>
      </c>
      <c r="G375" s="106">
        <v>20009</v>
      </c>
      <c r="H375" s="106">
        <v>18009</v>
      </c>
      <c r="I375" s="93"/>
      <c r="J375" s="141">
        <f t="shared" si="6"/>
        <v>0.9000449797591084</v>
      </c>
    </row>
    <row r="376" spans="1:10" ht="15" customHeight="1">
      <c r="A376" s="15"/>
      <c r="B376" s="60"/>
      <c r="C376" s="8">
        <v>4410</v>
      </c>
      <c r="D376" s="11" t="s">
        <v>31</v>
      </c>
      <c r="E376" s="40">
        <v>1000</v>
      </c>
      <c r="F376" s="87">
        <v>1000</v>
      </c>
      <c r="G376" s="106">
        <v>1000</v>
      </c>
      <c r="H376" s="106">
        <v>1000</v>
      </c>
      <c r="I376" s="93"/>
      <c r="J376" s="141">
        <f t="shared" si="6"/>
        <v>1</v>
      </c>
    </row>
    <row r="377" spans="1:10" ht="15" customHeight="1">
      <c r="A377" s="15"/>
      <c r="B377" s="58"/>
      <c r="C377" s="8">
        <v>4440</v>
      </c>
      <c r="D377" s="11" t="s">
        <v>33</v>
      </c>
      <c r="E377" s="40">
        <v>4821</v>
      </c>
      <c r="F377" s="79">
        <v>4821</v>
      </c>
      <c r="G377" s="106">
        <v>4821</v>
      </c>
      <c r="H377" s="106">
        <v>4821</v>
      </c>
      <c r="I377" s="93"/>
      <c r="J377" s="141">
        <f t="shared" si="6"/>
        <v>1</v>
      </c>
    </row>
    <row r="378" spans="1:10" ht="24" customHeight="1">
      <c r="A378" s="15"/>
      <c r="B378" s="60" t="s">
        <v>181</v>
      </c>
      <c r="C378" s="8"/>
      <c r="D378" s="10" t="s">
        <v>179</v>
      </c>
      <c r="E378" s="39">
        <f>SUM(E379:E381)</f>
        <v>8700</v>
      </c>
      <c r="F378" s="39">
        <f>SUM(F379:F381)</f>
        <v>8700</v>
      </c>
      <c r="G378" s="111">
        <v>5000</v>
      </c>
      <c r="H378" s="111">
        <v>5000</v>
      </c>
      <c r="I378" s="93"/>
      <c r="J378" s="141">
        <f t="shared" si="6"/>
        <v>0.5747126436781609</v>
      </c>
    </row>
    <row r="379" spans="1:10" ht="15" customHeight="1">
      <c r="A379" s="15"/>
      <c r="B379" s="60"/>
      <c r="C379" s="8">
        <v>4110</v>
      </c>
      <c r="D379" s="11" t="s">
        <v>96</v>
      </c>
      <c r="E379" s="40">
        <v>1284</v>
      </c>
      <c r="F379" s="79"/>
      <c r="G379" s="106"/>
      <c r="H379" s="106"/>
      <c r="I379" s="93"/>
      <c r="J379" s="141">
        <f t="shared" si="6"/>
        <v>0</v>
      </c>
    </row>
    <row r="380" spans="1:10" ht="15" customHeight="1">
      <c r="A380" s="15"/>
      <c r="B380" s="60"/>
      <c r="C380" s="8">
        <v>4120</v>
      </c>
      <c r="D380" s="11" t="s">
        <v>95</v>
      </c>
      <c r="E380" s="40">
        <v>174</v>
      </c>
      <c r="F380" s="79"/>
      <c r="G380" s="106"/>
      <c r="H380" s="106"/>
      <c r="I380" s="93"/>
      <c r="J380" s="141">
        <f t="shared" si="6"/>
        <v>0</v>
      </c>
    </row>
    <row r="381" spans="1:10" ht="15" customHeight="1">
      <c r="A381" s="15"/>
      <c r="B381" s="60"/>
      <c r="C381" s="8">
        <v>4300</v>
      </c>
      <c r="D381" s="11" t="s">
        <v>24</v>
      </c>
      <c r="E381" s="40">
        <v>7242</v>
      </c>
      <c r="F381" s="79">
        <v>8700</v>
      </c>
      <c r="G381" s="106">
        <v>5000</v>
      </c>
      <c r="H381" s="106">
        <v>5000</v>
      </c>
      <c r="I381" s="93"/>
      <c r="J381" s="141">
        <f t="shared" si="6"/>
        <v>0.6904170118751726</v>
      </c>
    </row>
    <row r="382" spans="1:10" ht="15" customHeight="1">
      <c r="A382" s="15"/>
      <c r="B382" s="60" t="s">
        <v>182</v>
      </c>
      <c r="C382" s="8"/>
      <c r="D382" s="10" t="s">
        <v>72</v>
      </c>
      <c r="E382" s="39">
        <f>SUM(E383:E384)</f>
        <v>7775</v>
      </c>
      <c r="F382" s="39">
        <f>SUM(F383:F384)</f>
        <v>0</v>
      </c>
      <c r="G382" s="39">
        <f>SUM(G383:G384)</f>
        <v>30000</v>
      </c>
      <c r="H382" s="39">
        <f>SUM(H383:H384)</f>
        <v>0</v>
      </c>
      <c r="I382" s="93"/>
      <c r="J382" s="141">
        <f t="shared" si="6"/>
        <v>0</v>
      </c>
    </row>
    <row r="383" spans="1:10" ht="25.5" customHeight="1">
      <c r="A383" s="15"/>
      <c r="B383" s="60"/>
      <c r="C383" s="8">
        <v>2580</v>
      </c>
      <c r="D383" s="11" t="s">
        <v>180</v>
      </c>
      <c r="E383" s="40">
        <v>4950</v>
      </c>
      <c r="F383" s="79"/>
      <c r="G383" s="106">
        <v>30000</v>
      </c>
      <c r="H383" s="106"/>
      <c r="I383" s="93"/>
      <c r="J383" s="141">
        <f t="shared" si="6"/>
        <v>0</v>
      </c>
    </row>
    <row r="384" spans="1:10" ht="15" customHeight="1">
      <c r="A384" s="15"/>
      <c r="B384" s="60"/>
      <c r="C384" s="8">
        <v>4440</v>
      </c>
      <c r="D384" s="11" t="s">
        <v>69</v>
      </c>
      <c r="E384" s="40">
        <v>2825</v>
      </c>
      <c r="F384" s="79"/>
      <c r="G384" s="106"/>
      <c r="H384" s="106"/>
      <c r="I384" s="93"/>
      <c r="J384" s="141">
        <f t="shared" si="6"/>
        <v>0</v>
      </c>
    </row>
    <row r="385" spans="1:10" ht="24.75" customHeight="1">
      <c r="A385" s="15">
        <v>853</v>
      </c>
      <c r="B385" s="60"/>
      <c r="C385" s="8"/>
      <c r="D385" s="12" t="s">
        <v>147</v>
      </c>
      <c r="E385" s="41">
        <f>SUM(E386+E395)</f>
        <v>881700</v>
      </c>
      <c r="F385" s="41">
        <f>SUM(F386+F395)</f>
        <v>881700</v>
      </c>
      <c r="G385" s="103">
        <f>SUM(G386+G395)</f>
        <v>866781</v>
      </c>
      <c r="H385" s="103">
        <f>SUM(H386+H395)</f>
        <v>841473</v>
      </c>
      <c r="I385" s="93"/>
      <c r="J385" s="141">
        <f t="shared" si="6"/>
        <v>0.9543756379720993</v>
      </c>
    </row>
    <row r="386" spans="1:10" ht="25.5" customHeight="1">
      <c r="A386" s="15"/>
      <c r="B386" s="189">
        <v>85321</v>
      </c>
      <c r="C386" s="8"/>
      <c r="D386" s="10" t="s">
        <v>19</v>
      </c>
      <c r="E386" s="39">
        <f>SUM(E387:E394)</f>
        <v>79700</v>
      </c>
      <c r="F386" s="39">
        <f>SUM(F387:F394)</f>
        <v>79700</v>
      </c>
      <c r="G386" s="104">
        <f>SUM(G387:G394)</f>
        <v>79700</v>
      </c>
      <c r="H386" s="104">
        <f>SUM(H387:H394)</f>
        <v>79700</v>
      </c>
      <c r="I386" s="93"/>
      <c r="J386" s="141">
        <f t="shared" si="6"/>
        <v>1</v>
      </c>
    </row>
    <row r="387" spans="1:10" ht="15" customHeight="1">
      <c r="A387" s="15"/>
      <c r="B387" s="190"/>
      <c r="C387" s="8">
        <v>4010</v>
      </c>
      <c r="D387" s="11" t="s">
        <v>25</v>
      </c>
      <c r="E387" s="40">
        <v>30213</v>
      </c>
      <c r="F387" s="79">
        <v>33780</v>
      </c>
      <c r="G387" s="105">
        <v>33780</v>
      </c>
      <c r="H387" s="105">
        <v>33780</v>
      </c>
      <c r="I387" s="93"/>
      <c r="J387" s="141">
        <f t="shared" si="6"/>
        <v>1.118061761493397</v>
      </c>
    </row>
    <row r="388" spans="1:10" ht="15" customHeight="1">
      <c r="A388" s="15"/>
      <c r="B388" s="190"/>
      <c r="C388" s="8">
        <v>4040</v>
      </c>
      <c r="D388" s="11" t="s">
        <v>37</v>
      </c>
      <c r="E388" s="40">
        <v>941</v>
      </c>
      <c r="F388" s="79">
        <v>2542</v>
      </c>
      <c r="G388" s="105">
        <v>2542</v>
      </c>
      <c r="H388" s="105">
        <v>2542</v>
      </c>
      <c r="I388" s="93"/>
      <c r="J388" s="141">
        <f t="shared" si="6"/>
        <v>2.701381509032944</v>
      </c>
    </row>
    <row r="389" spans="1:10" ht="15" customHeight="1">
      <c r="A389" s="15"/>
      <c r="B389" s="190"/>
      <c r="C389" s="8">
        <v>4110</v>
      </c>
      <c r="D389" s="11" t="s">
        <v>27</v>
      </c>
      <c r="E389" s="40">
        <v>5861</v>
      </c>
      <c r="F389" s="79">
        <v>6440</v>
      </c>
      <c r="G389" s="105">
        <v>6440</v>
      </c>
      <c r="H389" s="105">
        <v>6440</v>
      </c>
      <c r="I389" s="93"/>
      <c r="J389" s="141">
        <f t="shared" si="6"/>
        <v>1.098788602627538</v>
      </c>
    </row>
    <row r="390" spans="1:10" ht="15" customHeight="1">
      <c r="A390" s="15"/>
      <c r="B390" s="190"/>
      <c r="C390" s="8">
        <v>4120</v>
      </c>
      <c r="D390" s="11" t="s">
        <v>28</v>
      </c>
      <c r="E390" s="40">
        <v>858</v>
      </c>
      <c r="F390" s="79">
        <v>890</v>
      </c>
      <c r="G390" s="105">
        <v>890</v>
      </c>
      <c r="H390" s="105">
        <v>890</v>
      </c>
      <c r="I390" s="93"/>
      <c r="J390" s="141">
        <f t="shared" si="6"/>
        <v>1.0372960372960374</v>
      </c>
    </row>
    <row r="391" spans="1:10" ht="15" customHeight="1">
      <c r="A391" s="15"/>
      <c r="B391" s="190"/>
      <c r="C391" s="8">
        <v>4210</v>
      </c>
      <c r="D391" s="11" t="s">
        <v>29</v>
      </c>
      <c r="E391" s="40">
        <v>7000</v>
      </c>
      <c r="F391" s="79">
        <v>1000</v>
      </c>
      <c r="G391" s="105">
        <v>1000</v>
      </c>
      <c r="H391" s="105">
        <v>1000</v>
      </c>
      <c r="I391" s="93"/>
      <c r="J391" s="141">
        <f t="shared" si="6"/>
        <v>0.14285714285714285</v>
      </c>
    </row>
    <row r="392" spans="1:10" ht="15" customHeight="1">
      <c r="A392" s="15"/>
      <c r="B392" s="190"/>
      <c r="C392" s="8">
        <v>4300</v>
      </c>
      <c r="D392" s="11" t="s">
        <v>24</v>
      </c>
      <c r="E392" s="40">
        <v>34068</v>
      </c>
      <c r="F392" s="79">
        <v>33630</v>
      </c>
      <c r="G392" s="105">
        <v>33630</v>
      </c>
      <c r="H392" s="105">
        <v>33630</v>
      </c>
      <c r="I392" s="93"/>
      <c r="J392" s="141">
        <f t="shared" si="6"/>
        <v>0.9871433603381472</v>
      </c>
    </row>
    <row r="393" spans="1:10" ht="15" customHeight="1">
      <c r="A393" s="15"/>
      <c r="B393" s="190"/>
      <c r="C393" s="8">
        <v>4410</v>
      </c>
      <c r="D393" s="11" t="s">
        <v>31</v>
      </c>
      <c r="E393" s="40">
        <v>100</v>
      </c>
      <c r="F393" s="79">
        <v>100</v>
      </c>
      <c r="G393" s="105">
        <v>100</v>
      </c>
      <c r="H393" s="105">
        <v>100</v>
      </c>
      <c r="I393" s="93"/>
      <c r="J393" s="141">
        <f t="shared" si="6"/>
        <v>1</v>
      </c>
    </row>
    <row r="394" spans="1:10" ht="15" customHeight="1">
      <c r="A394" s="15"/>
      <c r="B394" s="166"/>
      <c r="C394" s="8">
        <v>4440</v>
      </c>
      <c r="D394" s="11" t="s">
        <v>69</v>
      </c>
      <c r="E394" s="40">
        <v>659</v>
      </c>
      <c r="F394" s="79">
        <v>1318</v>
      </c>
      <c r="G394" s="105">
        <v>1318</v>
      </c>
      <c r="H394" s="105">
        <v>1318</v>
      </c>
      <c r="I394" s="93"/>
      <c r="J394" s="141">
        <f aca="true" t="shared" si="7" ref="J394:J457">H394/E394</f>
        <v>2</v>
      </c>
    </row>
    <row r="395" spans="1:10" ht="15" customHeight="1">
      <c r="A395" s="15"/>
      <c r="B395" s="57">
        <v>85333</v>
      </c>
      <c r="C395" s="8"/>
      <c r="D395" s="10" t="s">
        <v>20</v>
      </c>
      <c r="E395" s="39">
        <f>SUM(E396:E409)</f>
        <v>802000</v>
      </c>
      <c r="F395" s="39">
        <f>SUM(F396:F409)</f>
        <v>802000</v>
      </c>
      <c r="G395" s="104">
        <f>SUM(G396:G409)</f>
        <v>787081</v>
      </c>
      <c r="H395" s="104">
        <f>SUM(H396:H409)</f>
        <v>761773</v>
      </c>
      <c r="I395" s="93"/>
      <c r="J395" s="141">
        <f t="shared" si="7"/>
        <v>0.9498416458852867</v>
      </c>
    </row>
    <row r="396" spans="1:10" ht="21.75" customHeight="1">
      <c r="A396" s="15"/>
      <c r="B396" s="60"/>
      <c r="C396" s="8">
        <v>3020</v>
      </c>
      <c r="D396" s="11" t="s">
        <v>52</v>
      </c>
      <c r="E396" s="40">
        <v>160</v>
      </c>
      <c r="F396" s="79">
        <v>160</v>
      </c>
      <c r="G396" s="106">
        <v>160</v>
      </c>
      <c r="H396" s="106">
        <v>160</v>
      </c>
      <c r="I396" s="93"/>
      <c r="J396" s="141">
        <f t="shared" si="7"/>
        <v>1</v>
      </c>
    </row>
    <row r="397" spans="1:10" ht="15" customHeight="1">
      <c r="A397" s="15"/>
      <c r="B397" s="60"/>
      <c r="C397" s="8">
        <v>4010</v>
      </c>
      <c r="D397" s="11" t="s">
        <v>25</v>
      </c>
      <c r="E397" s="40">
        <v>499742</v>
      </c>
      <c r="F397" s="79">
        <v>518266</v>
      </c>
      <c r="G397" s="106">
        <v>518266</v>
      </c>
      <c r="H397" s="106">
        <v>499742</v>
      </c>
      <c r="I397" s="93"/>
      <c r="J397" s="141">
        <f t="shared" si="7"/>
        <v>1</v>
      </c>
    </row>
    <row r="398" spans="1:10" ht="15" customHeight="1">
      <c r="A398" s="15"/>
      <c r="B398" s="60"/>
      <c r="C398" s="8">
        <v>4040</v>
      </c>
      <c r="D398" s="11" t="s">
        <v>37</v>
      </c>
      <c r="E398" s="40">
        <v>33604</v>
      </c>
      <c r="F398" s="79">
        <v>50123</v>
      </c>
      <c r="G398" s="106">
        <v>50123</v>
      </c>
      <c r="H398" s="106">
        <v>50123</v>
      </c>
      <c r="I398" s="93"/>
      <c r="J398" s="141">
        <f t="shared" si="7"/>
        <v>1.4915783835257708</v>
      </c>
    </row>
    <row r="399" spans="1:10" ht="15" customHeight="1">
      <c r="A399" s="15"/>
      <c r="B399" s="60"/>
      <c r="C399" s="8">
        <v>4110</v>
      </c>
      <c r="D399" s="11" t="s">
        <v>27</v>
      </c>
      <c r="E399" s="40">
        <v>92859</v>
      </c>
      <c r="F399" s="79">
        <v>96854</v>
      </c>
      <c r="G399" s="106">
        <v>96854</v>
      </c>
      <c r="H399" s="106">
        <v>93697</v>
      </c>
      <c r="I399" s="93"/>
      <c r="J399" s="141">
        <f t="shared" si="7"/>
        <v>1.0090244348959174</v>
      </c>
    </row>
    <row r="400" spans="1:10" ht="15" customHeight="1">
      <c r="A400" s="16"/>
      <c r="B400" s="58"/>
      <c r="C400" s="8">
        <v>4120</v>
      </c>
      <c r="D400" s="11" t="s">
        <v>28</v>
      </c>
      <c r="E400" s="40">
        <v>17391</v>
      </c>
      <c r="F400" s="79">
        <v>17099</v>
      </c>
      <c r="G400" s="106">
        <v>17099</v>
      </c>
      <c r="H400" s="106">
        <v>13472</v>
      </c>
      <c r="I400" s="93"/>
      <c r="J400" s="141">
        <f t="shared" si="7"/>
        <v>0.7746535564372377</v>
      </c>
    </row>
    <row r="401" spans="1:10" ht="15" customHeight="1">
      <c r="A401" s="14"/>
      <c r="B401" s="57"/>
      <c r="C401" s="8">
        <v>4210</v>
      </c>
      <c r="D401" s="11" t="s">
        <v>29</v>
      </c>
      <c r="E401" s="40">
        <v>42959</v>
      </c>
      <c r="F401" s="79">
        <v>21200</v>
      </c>
      <c r="G401" s="106">
        <v>18200</v>
      </c>
      <c r="H401" s="106">
        <v>18200</v>
      </c>
      <c r="I401" s="93"/>
      <c r="J401" s="141">
        <f t="shared" si="7"/>
        <v>0.4236597686165879</v>
      </c>
    </row>
    <row r="402" spans="1:10" ht="15" customHeight="1">
      <c r="A402" s="15"/>
      <c r="B402" s="60"/>
      <c r="C402" s="8">
        <v>4260</v>
      </c>
      <c r="D402" s="11" t="s">
        <v>30</v>
      </c>
      <c r="E402" s="40">
        <v>21900</v>
      </c>
      <c r="F402" s="79">
        <v>20000</v>
      </c>
      <c r="G402" s="106">
        <v>20000</v>
      </c>
      <c r="H402" s="106">
        <v>20000</v>
      </c>
      <c r="I402" s="93"/>
      <c r="J402" s="141">
        <f t="shared" si="7"/>
        <v>0.91324200913242</v>
      </c>
    </row>
    <row r="403" spans="1:10" ht="15" customHeight="1">
      <c r="A403" s="15"/>
      <c r="B403" s="60"/>
      <c r="C403" s="8">
        <v>4270</v>
      </c>
      <c r="D403" s="11" t="s">
        <v>38</v>
      </c>
      <c r="E403" s="40">
        <v>42466</v>
      </c>
      <c r="F403" s="79">
        <v>24019</v>
      </c>
      <c r="G403" s="106">
        <v>20000</v>
      </c>
      <c r="H403" s="106">
        <v>20000</v>
      </c>
      <c r="I403" s="93"/>
      <c r="J403" s="141">
        <f t="shared" si="7"/>
        <v>0.4709650072999576</v>
      </c>
    </row>
    <row r="404" spans="1:10" ht="15" customHeight="1">
      <c r="A404" s="15"/>
      <c r="B404" s="60"/>
      <c r="C404" s="8">
        <v>4300</v>
      </c>
      <c r="D404" s="11" t="s">
        <v>24</v>
      </c>
      <c r="E404" s="40">
        <v>27900</v>
      </c>
      <c r="F404" s="79">
        <v>27900</v>
      </c>
      <c r="G404" s="106">
        <v>20000</v>
      </c>
      <c r="H404" s="106">
        <v>20000</v>
      </c>
      <c r="I404" s="93"/>
      <c r="J404" s="141">
        <f t="shared" si="7"/>
        <v>0.7168458781362007</v>
      </c>
    </row>
    <row r="405" spans="1:10" ht="15" customHeight="1">
      <c r="A405" s="15"/>
      <c r="B405" s="60"/>
      <c r="C405" s="8">
        <v>4410</v>
      </c>
      <c r="D405" s="11" t="s">
        <v>31</v>
      </c>
      <c r="E405" s="40">
        <v>1180</v>
      </c>
      <c r="F405" s="79">
        <v>700</v>
      </c>
      <c r="G405" s="106">
        <v>700</v>
      </c>
      <c r="H405" s="106">
        <v>700</v>
      </c>
      <c r="I405" s="93"/>
      <c r="J405" s="141">
        <f t="shared" si="7"/>
        <v>0.5932203389830508</v>
      </c>
    </row>
    <row r="406" spans="1:10" ht="15" customHeight="1">
      <c r="A406" s="15"/>
      <c r="B406" s="60"/>
      <c r="C406" s="8">
        <v>4430</v>
      </c>
      <c r="D406" s="11" t="s">
        <v>32</v>
      </c>
      <c r="E406" s="40">
        <v>3021</v>
      </c>
      <c r="F406" s="79">
        <v>3000</v>
      </c>
      <c r="G406" s="106">
        <v>3000</v>
      </c>
      <c r="H406" s="106">
        <v>3000</v>
      </c>
      <c r="I406" s="93"/>
      <c r="J406" s="141">
        <f t="shared" si="7"/>
        <v>0.9930486593843099</v>
      </c>
    </row>
    <row r="407" spans="1:10" ht="15" customHeight="1">
      <c r="A407" s="15"/>
      <c r="B407" s="60"/>
      <c r="C407" s="8">
        <v>4440</v>
      </c>
      <c r="D407" s="11" t="s">
        <v>33</v>
      </c>
      <c r="E407" s="40">
        <v>18440</v>
      </c>
      <c r="F407" s="79">
        <v>18941</v>
      </c>
      <c r="G407" s="106">
        <v>18941</v>
      </c>
      <c r="H407" s="106">
        <v>18941</v>
      </c>
      <c r="I407" s="93"/>
      <c r="J407" s="141">
        <f t="shared" si="7"/>
        <v>1.0271691973969632</v>
      </c>
    </row>
    <row r="408" spans="1:10" ht="15" customHeight="1">
      <c r="A408" s="15"/>
      <c r="B408" s="60"/>
      <c r="C408" s="8">
        <v>4480</v>
      </c>
      <c r="D408" s="11" t="s">
        <v>98</v>
      </c>
      <c r="E408" s="40"/>
      <c r="F408" s="79">
        <v>3360</v>
      </c>
      <c r="G408" s="106">
        <v>3360</v>
      </c>
      <c r="H408" s="106">
        <v>3360</v>
      </c>
      <c r="I408" s="93"/>
      <c r="J408" s="141"/>
    </row>
    <row r="409" spans="1:10" ht="15" customHeight="1">
      <c r="A409" s="15"/>
      <c r="B409" s="60"/>
      <c r="C409" s="8">
        <v>4520</v>
      </c>
      <c r="D409" s="11" t="s">
        <v>35</v>
      </c>
      <c r="E409" s="40">
        <v>378</v>
      </c>
      <c r="F409" s="79">
        <v>378</v>
      </c>
      <c r="G409" s="106">
        <v>378</v>
      </c>
      <c r="H409" s="106">
        <v>378</v>
      </c>
      <c r="I409" s="93"/>
      <c r="J409" s="141">
        <f t="shared" si="7"/>
        <v>1</v>
      </c>
    </row>
    <row r="410" spans="1:10" ht="15" customHeight="1">
      <c r="A410" s="14">
        <v>854</v>
      </c>
      <c r="B410" s="67"/>
      <c r="C410" s="8"/>
      <c r="D410" s="12" t="s">
        <v>79</v>
      </c>
      <c r="E410" s="41">
        <f>SUM(E411+E418+E437+E451+E469+E474+E476+E467)</f>
        <v>3099619</v>
      </c>
      <c r="F410" s="41">
        <f>SUM(F411+F418+F437+F451+F469+F474+F476+F467)</f>
        <v>3347902</v>
      </c>
      <c r="G410" s="103">
        <f>SUM(G411+G418+G437+G451+G469+G474+G476+G467)</f>
        <v>2797093</v>
      </c>
      <c r="H410" s="103">
        <f>SUM(H411+H418+H437+H451+H469+H474+H476+H467)</f>
        <v>2796093</v>
      </c>
      <c r="I410" s="93"/>
      <c r="J410" s="141">
        <f t="shared" si="7"/>
        <v>0.9020763519645479</v>
      </c>
    </row>
    <row r="411" spans="1:10" ht="15" customHeight="1">
      <c r="A411" s="15"/>
      <c r="B411" s="57">
        <v>85401</v>
      </c>
      <c r="C411" s="8"/>
      <c r="D411" s="10" t="s">
        <v>80</v>
      </c>
      <c r="E411" s="39">
        <f>SUM(E412:E417)</f>
        <v>81771</v>
      </c>
      <c r="F411" s="39">
        <f>SUM(F412:F417)</f>
        <v>84639</v>
      </c>
      <c r="G411" s="104">
        <f>SUM(G412:G417)</f>
        <v>72591</v>
      </c>
      <c r="H411" s="104">
        <f>SUM(H412:H417)</f>
        <v>72591</v>
      </c>
      <c r="I411" s="93"/>
      <c r="J411" s="141">
        <f t="shared" si="7"/>
        <v>0.8877352606669846</v>
      </c>
    </row>
    <row r="412" spans="1:10" ht="15" customHeight="1">
      <c r="A412" s="15"/>
      <c r="B412" s="60"/>
      <c r="C412" s="8">
        <v>4010</v>
      </c>
      <c r="D412" s="11" t="s">
        <v>25</v>
      </c>
      <c r="E412" s="40">
        <v>61083</v>
      </c>
      <c r="F412" s="87">
        <v>61579</v>
      </c>
      <c r="G412" s="106">
        <v>52630</v>
      </c>
      <c r="H412" s="106">
        <v>52630</v>
      </c>
      <c r="I412" s="93"/>
      <c r="J412" s="141">
        <f t="shared" si="7"/>
        <v>0.8616145244994515</v>
      </c>
    </row>
    <row r="413" spans="1:10" ht="15" customHeight="1">
      <c r="A413" s="15"/>
      <c r="B413" s="60"/>
      <c r="C413" s="8">
        <v>4040</v>
      </c>
      <c r="D413" s="11" t="s">
        <v>37</v>
      </c>
      <c r="E413" s="40">
        <v>4964</v>
      </c>
      <c r="F413" s="87">
        <v>5122</v>
      </c>
      <c r="G413" s="106">
        <v>5122</v>
      </c>
      <c r="H413" s="106">
        <v>5122</v>
      </c>
      <c r="I413" s="93"/>
      <c r="J413" s="141">
        <f t="shared" si="7"/>
        <v>1.031829170024174</v>
      </c>
    </row>
    <row r="414" spans="1:10" ht="15" customHeight="1">
      <c r="A414" s="15"/>
      <c r="B414" s="60"/>
      <c r="C414" s="8">
        <v>4110</v>
      </c>
      <c r="D414" s="11" t="s">
        <v>27</v>
      </c>
      <c r="E414" s="40">
        <v>10724</v>
      </c>
      <c r="F414" s="87">
        <v>12000</v>
      </c>
      <c r="G414" s="106">
        <v>10390</v>
      </c>
      <c r="H414" s="106">
        <v>10390</v>
      </c>
      <c r="I414" s="93"/>
      <c r="J414" s="141">
        <f t="shared" si="7"/>
        <v>0.9688549048862365</v>
      </c>
    </row>
    <row r="415" spans="1:10" ht="15" customHeight="1">
      <c r="A415" s="15"/>
      <c r="B415" s="60"/>
      <c r="C415" s="8">
        <v>4120</v>
      </c>
      <c r="D415" s="11" t="s">
        <v>28</v>
      </c>
      <c r="E415" s="40">
        <v>1462</v>
      </c>
      <c r="F415" s="87">
        <v>1635</v>
      </c>
      <c r="G415" s="106">
        <v>1415</v>
      </c>
      <c r="H415" s="106">
        <v>1415</v>
      </c>
      <c r="I415" s="93"/>
      <c r="J415" s="141">
        <f t="shared" si="7"/>
        <v>0.9678522571819426</v>
      </c>
    </row>
    <row r="416" spans="1:10" ht="15" customHeight="1">
      <c r="A416" s="15"/>
      <c r="B416" s="60"/>
      <c r="C416" s="8">
        <v>4210</v>
      </c>
      <c r="D416" s="11" t="s">
        <v>29</v>
      </c>
      <c r="E416" s="40"/>
      <c r="F416" s="87">
        <v>300</v>
      </c>
      <c r="G416" s="106"/>
      <c r="H416" s="106"/>
      <c r="I416" s="93"/>
      <c r="J416" s="141"/>
    </row>
    <row r="417" spans="1:10" ht="15" customHeight="1">
      <c r="A417" s="16"/>
      <c r="B417" s="58"/>
      <c r="C417" s="8">
        <v>4440</v>
      </c>
      <c r="D417" s="11" t="s">
        <v>33</v>
      </c>
      <c r="E417" s="40">
        <v>3538</v>
      </c>
      <c r="F417" s="87">
        <v>4003</v>
      </c>
      <c r="G417" s="106">
        <v>3034</v>
      </c>
      <c r="H417" s="106">
        <v>3034</v>
      </c>
      <c r="I417" s="93"/>
      <c r="J417" s="141">
        <f t="shared" si="7"/>
        <v>0.8575466365178067</v>
      </c>
    </row>
    <row r="418" spans="1:10" ht="15" customHeight="1">
      <c r="A418" s="15"/>
      <c r="B418" s="60">
        <v>85403</v>
      </c>
      <c r="C418" s="17"/>
      <c r="D418" s="32" t="s">
        <v>81</v>
      </c>
      <c r="E418" s="53">
        <f>SUM(E419:E436)</f>
        <v>1215678</v>
      </c>
      <c r="F418" s="53">
        <f>SUM(F419:F436)</f>
        <v>1571368</v>
      </c>
      <c r="G418" s="109">
        <f>SUM(G419:G436)</f>
        <v>1236143</v>
      </c>
      <c r="H418" s="109">
        <f>SUM(H419:H436)</f>
        <v>1236143</v>
      </c>
      <c r="I418" s="93"/>
      <c r="J418" s="141">
        <f t="shared" si="7"/>
        <v>1.0168342274845805</v>
      </c>
    </row>
    <row r="419" spans="1:10" ht="27" customHeight="1">
      <c r="A419" s="15"/>
      <c r="B419" s="60"/>
      <c r="C419" s="8">
        <v>2540</v>
      </c>
      <c r="D419" s="11" t="s">
        <v>153</v>
      </c>
      <c r="E419" s="40">
        <v>708146</v>
      </c>
      <c r="F419" s="87">
        <v>980738</v>
      </c>
      <c r="G419" s="106">
        <v>708200</v>
      </c>
      <c r="H419" s="106">
        <v>708200</v>
      </c>
      <c r="I419" s="93"/>
      <c r="J419" s="141">
        <f t="shared" si="7"/>
        <v>1.0000762554614444</v>
      </c>
    </row>
    <row r="420" spans="1:10" ht="15" customHeight="1">
      <c r="A420" s="15"/>
      <c r="B420" s="60"/>
      <c r="C420" s="17">
        <v>3020</v>
      </c>
      <c r="D420" s="18" t="s">
        <v>52</v>
      </c>
      <c r="E420" s="44">
        <v>1200</v>
      </c>
      <c r="F420" s="89">
        <v>2800</v>
      </c>
      <c r="G420" s="106">
        <v>1800</v>
      </c>
      <c r="H420" s="106">
        <v>1800</v>
      </c>
      <c r="I420" s="93"/>
      <c r="J420" s="141">
        <f t="shared" si="7"/>
        <v>1.5</v>
      </c>
    </row>
    <row r="421" spans="1:10" ht="15" customHeight="1">
      <c r="A421" s="15"/>
      <c r="B421" s="60"/>
      <c r="C421" s="8">
        <v>3110</v>
      </c>
      <c r="D421" s="11" t="s">
        <v>49</v>
      </c>
      <c r="E421" s="40"/>
      <c r="F421" s="87">
        <v>1500</v>
      </c>
      <c r="G421" s="106">
        <v>1500</v>
      </c>
      <c r="H421" s="106">
        <v>1500</v>
      </c>
      <c r="I421" s="93"/>
      <c r="J421" s="141"/>
    </row>
    <row r="422" spans="1:10" ht="15" customHeight="1">
      <c r="A422" s="15"/>
      <c r="B422" s="60"/>
      <c r="C422" s="8">
        <v>4010</v>
      </c>
      <c r="D422" s="11" t="s">
        <v>25</v>
      </c>
      <c r="E422" s="40">
        <v>356653</v>
      </c>
      <c r="F422" s="87">
        <v>416800</v>
      </c>
      <c r="G422" s="106">
        <v>356653</v>
      </c>
      <c r="H422" s="106">
        <v>356653</v>
      </c>
      <c r="I422" s="93"/>
      <c r="J422" s="141">
        <f t="shared" si="7"/>
        <v>1</v>
      </c>
    </row>
    <row r="423" spans="1:10" ht="15" customHeight="1">
      <c r="A423" s="15"/>
      <c r="B423" s="60"/>
      <c r="C423" s="17">
        <v>4040</v>
      </c>
      <c r="D423" s="18" t="s">
        <v>37</v>
      </c>
      <c r="E423" s="44">
        <v>26968</v>
      </c>
      <c r="F423" s="89">
        <v>29700</v>
      </c>
      <c r="G423" s="106">
        <v>29700</v>
      </c>
      <c r="H423" s="106">
        <v>29700</v>
      </c>
      <c r="I423" s="93"/>
      <c r="J423" s="141">
        <f t="shared" si="7"/>
        <v>1.1013052506674577</v>
      </c>
    </row>
    <row r="424" spans="1:10" ht="15" customHeight="1">
      <c r="A424" s="15"/>
      <c r="B424" s="60"/>
      <c r="C424" s="17">
        <v>4110</v>
      </c>
      <c r="D424" s="18" t="s">
        <v>27</v>
      </c>
      <c r="E424" s="44">
        <v>64560</v>
      </c>
      <c r="F424" s="89">
        <v>77180</v>
      </c>
      <c r="G424" s="106">
        <v>69505</v>
      </c>
      <c r="H424" s="106">
        <v>69505</v>
      </c>
      <c r="I424" s="93"/>
      <c r="J424" s="141">
        <f t="shared" si="7"/>
        <v>1.07659541511772</v>
      </c>
    </row>
    <row r="425" spans="1:10" ht="15" customHeight="1">
      <c r="A425" s="15"/>
      <c r="B425" s="60"/>
      <c r="C425" s="17">
        <v>4120</v>
      </c>
      <c r="D425" s="18" t="s">
        <v>28</v>
      </c>
      <c r="E425" s="44">
        <v>9130</v>
      </c>
      <c r="F425" s="81">
        <v>10670</v>
      </c>
      <c r="G425" s="106">
        <v>9465</v>
      </c>
      <c r="H425" s="106">
        <v>9465</v>
      </c>
      <c r="I425" s="93"/>
      <c r="J425" s="141">
        <f t="shared" si="7"/>
        <v>1.0366922234392113</v>
      </c>
    </row>
    <row r="426" spans="1:10" ht="15" customHeight="1">
      <c r="A426" s="15"/>
      <c r="B426" s="60"/>
      <c r="C426" s="8">
        <v>4210</v>
      </c>
      <c r="D426" s="11" t="s">
        <v>29</v>
      </c>
      <c r="E426" s="40">
        <v>8900</v>
      </c>
      <c r="F426" s="79">
        <v>8900</v>
      </c>
      <c r="G426" s="106">
        <v>10250</v>
      </c>
      <c r="H426" s="106">
        <v>10250</v>
      </c>
      <c r="I426" s="93"/>
      <c r="J426" s="141">
        <f t="shared" si="7"/>
        <v>1.151685393258427</v>
      </c>
    </row>
    <row r="427" spans="1:10" ht="15" customHeight="1">
      <c r="A427" s="15"/>
      <c r="B427" s="60"/>
      <c r="C427" s="8">
        <v>4220</v>
      </c>
      <c r="D427" s="11" t="s">
        <v>45</v>
      </c>
      <c r="E427" s="40">
        <v>1100</v>
      </c>
      <c r="F427" s="79">
        <v>3000</v>
      </c>
      <c r="G427" s="106">
        <v>3000</v>
      </c>
      <c r="H427" s="106">
        <v>3000</v>
      </c>
      <c r="I427" s="93"/>
      <c r="J427" s="141">
        <f t="shared" si="7"/>
        <v>2.727272727272727</v>
      </c>
    </row>
    <row r="428" spans="1:10" ht="15" customHeight="1">
      <c r="A428" s="15"/>
      <c r="B428" s="60"/>
      <c r="C428" s="8">
        <v>4260</v>
      </c>
      <c r="D428" s="11" t="s">
        <v>30</v>
      </c>
      <c r="E428" s="40">
        <v>4000</v>
      </c>
      <c r="F428" s="79">
        <v>8800</v>
      </c>
      <c r="G428" s="106">
        <v>4800</v>
      </c>
      <c r="H428" s="106">
        <v>4800</v>
      </c>
      <c r="I428" s="93"/>
      <c r="J428" s="141">
        <f t="shared" si="7"/>
        <v>1.2</v>
      </c>
    </row>
    <row r="429" spans="1:10" ht="15" customHeight="1">
      <c r="A429" s="15"/>
      <c r="B429" s="60"/>
      <c r="C429" s="8">
        <v>4270</v>
      </c>
      <c r="D429" s="11" t="s">
        <v>38</v>
      </c>
      <c r="E429" s="40">
        <v>800</v>
      </c>
      <c r="F429" s="79">
        <v>3000</v>
      </c>
      <c r="G429" s="106">
        <v>200</v>
      </c>
      <c r="H429" s="106">
        <v>200</v>
      </c>
      <c r="I429" s="93"/>
      <c r="J429" s="141">
        <f t="shared" si="7"/>
        <v>0.25</v>
      </c>
    </row>
    <row r="430" spans="1:10" ht="15" customHeight="1">
      <c r="A430" s="15"/>
      <c r="B430" s="60"/>
      <c r="C430" s="8">
        <v>4280</v>
      </c>
      <c r="D430" s="11" t="s">
        <v>58</v>
      </c>
      <c r="E430" s="40">
        <v>350</v>
      </c>
      <c r="F430" s="79">
        <v>2820</v>
      </c>
      <c r="G430" s="106">
        <v>1250</v>
      </c>
      <c r="H430" s="106">
        <v>1250</v>
      </c>
      <c r="I430" s="93"/>
      <c r="J430" s="141">
        <f t="shared" si="7"/>
        <v>3.5714285714285716</v>
      </c>
    </row>
    <row r="431" spans="1:10" ht="15" customHeight="1">
      <c r="A431" s="15"/>
      <c r="B431" s="60"/>
      <c r="C431" s="8">
        <v>4300</v>
      </c>
      <c r="D431" s="11" t="s">
        <v>24</v>
      </c>
      <c r="E431" s="40">
        <v>4140</v>
      </c>
      <c r="F431" s="79">
        <v>4500</v>
      </c>
      <c r="G431" s="106">
        <v>3000</v>
      </c>
      <c r="H431" s="106">
        <v>3000</v>
      </c>
      <c r="I431" s="93"/>
      <c r="J431" s="141">
        <f t="shared" si="7"/>
        <v>0.7246376811594203</v>
      </c>
    </row>
    <row r="432" spans="1:10" ht="15" customHeight="1">
      <c r="A432" s="15"/>
      <c r="B432" s="60"/>
      <c r="C432" s="8">
        <v>4410</v>
      </c>
      <c r="D432" s="11" t="s">
        <v>31</v>
      </c>
      <c r="E432" s="40">
        <v>197</v>
      </c>
      <c r="F432" s="79">
        <v>200</v>
      </c>
      <c r="G432" s="106">
        <v>200</v>
      </c>
      <c r="H432" s="106">
        <v>200</v>
      </c>
      <c r="I432" s="93"/>
      <c r="J432" s="141">
        <f t="shared" si="7"/>
        <v>1.015228426395939</v>
      </c>
    </row>
    <row r="433" spans="1:10" ht="15" customHeight="1">
      <c r="A433" s="15"/>
      <c r="B433" s="60"/>
      <c r="C433" s="8">
        <v>4430</v>
      </c>
      <c r="D433" s="11" t="s">
        <v>32</v>
      </c>
      <c r="E433" s="40"/>
      <c r="F433" s="79">
        <v>900</v>
      </c>
      <c r="G433" s="106">
        <v>900</v>
      </c>
      <c r="H433" s="106">
        <v>900</v>
      </c>
      <c r="I433" s="93"/>
      <c r="J433" s="141"/>
    </row>
    <row r="434" spans="1:10" ht="15" customHeight="1">
      <c r="A434" s="15"/>
      <c r="B434" s="58"/>
      <c r="C434" s="8">
        <v>4440</v>
      </c>
      <c r="D434" s="11" t="s">
        <v>33</v>
      </c>
      <c r="E434" s="40">
        <v>18034</v>
      </c>
      <c r="F434" s="79">
        <v>19860</v>
      </c>
      <c r="G434" s="106">
        <v>19860</v>
      </c>
      <c r="H434" s="106">
        <v>19860</v>
      </c>
      <c r="I434" s="93"/>
      <c r="J434" s="141">
        <f t="shared" si="7"/>
        <v>1.1012531884218697</v>
      </c>
    </row>
    <row r="435" spans="1:10" ht="15" customHeight="1">
      <c r="A435" s="15"/>
      <c r="B435" s="58"/>
      <c r="C435" s="8">
        <v>6050</v>
      </c>
      <c r="D435" s="11" t="s">
        <v>48</v>
      </c>
      <c r="E435" s="40">
        <v>6000</v>
      </c>
      <c r="F435" s="79"/>
      <c r="G435" s="106"/>
      <c r="H435" s="106"/>
      <c r="I435" s="93"/>
      <c r="J435" s="141">
        <f t="shared" si="7"/>
        <v>0</v>
      </c>
    </row>
    <row r="436" spans="1:10" ht="15" customHeight="1">
      <c r="A436" s="15"/>
      <c r="B436" s="58"/>
      <c r="C436" s="8">
        <v>6060</v>
      </c>
      <c r="D436" s="11" t="s">
        <v>112</v>
      </c>
      <c r="E436" s="40">
        <v>5500</v>
      </c>
      <c r="F436" s="79"/>
      <c r="G436" s="106">
        <v>15860</v>
      </c>
      <c r="H436" s="106">
        <v>15860</v>
      </c>
      <c r="I436" s="93"/>
      <c r="J436" s="141">
        <f t="shared" si="7"/>
        <v>2.8836363636363638</v>
      </c>
    </row>
    <row r="437" spans="1:10" ht="27.75" customHeight="1">
      <c r="A437" s="15"/>
      <c r="B437" s="183">
        <v>85406</v>
      </c>
      <c r="C437" s="8"/>
      <c r="D437" s="10" t="s">
        <v>82</v>
      </c>
      <c r="E437" s="39">
        <f>SUM(E438:E450)</f>
        <v>597412</v>
      </c>
      <c r="F437" s="39">
        <f>SUM(F438:F450)</f>
        <v>650529</v>
      </c>
      <c r="G437" s="104">
        <f>SUM(G438:G450)</f>
        <v>595737</v>
      </c>
      <c r="H437" s="104">
        <f>SUM(H438:H450)</f>
        <v>594737</v>
      </c>
      <c r="I437" s="93"/>
      <c r="J437" s="141">
        <f t="shared" si="7"/>
        <v>0.9955223530829646</v>
      </c>
    </row>
    <row r="438" spans="1:10" ht="15" customHeight="1">
      <c r="A438" s="15"/>
      <c r="B438" s="183"/>
      <c r="C438" s="8">
        <v>4010</v>
      </c>
      <c r="D438" s="11" t="s">
        <v>25</v>
      </c>
      <c r="E438" s="40">
        <v>401787</v>
      </c>
      <c r="F438" s="79">
        <v>444533</v>
      </c>
      <c r="G438" s="106">
        <v>401787</v>
      </c>
      <c r="H438" s="106">
        <v>401787</v>
      </c>
      <c r="I438" s="93"/>
      <c r="J438" s="141">
        <f t="shared" si="7"/>
        <v>1</v>
      </c>
    </row>
    <row r="439" spans="1:10" ht="15" customHeight="1">
      <c r="A439" s="15"/>
      <c r="B439" s="183"/>
      <c r="C439" s="8">
        <v>4040</v>
      </c>
      <c r="D439" s="11" t="s">
        <v>37</v>
      </c>
      <c r="E439" s="40">
        <v>26090</v>
      </c>
      <c r="F439" s="79">
        <v>31613</v>
      </c>
      <c r="G439" s="106">
        <v>31613</v>
      </c>
      <c r="H439" s="106">
        <v>31613</v>
      </c>
      <c r="I439" s="93"/>
      <c r="J439" s="141">
        <f t="shared" si="7"/>
        <v>1.2116903027980068</v>
      </c>
    </row>
    <row r="440" spans="1:10" ht="15" customHeight="1">
      <c r="A440" s="15"/>
      <c r="B440" s="183"/>
      <c r="C440" s="8">
        <v>4110</v>
      </c>
      <c r="D440" s="11" t="s">
        <v>27</v>
      </c>
      <c r="E440" s="40">
        <v>75863</v>
      </c>
      <c r="F440" s="79">
        <v>84421</v>
      </c>
      <c r="G440" s="106">
        <v>77968</v>
      </c>
      <c r="H440" s="106">
        <v>77968</v>
      </c>
      <c r="I440" s="93"/>
      <c r="J440" s="141">
        <f t="shared" si="7"/>
        <v>1.0277473867366174</v>
      </c>
    </row>
    <row r="441" spans="1:10" ht="15" customHeight="1">
      <c r="A441" s="15"/>
      <c r="B441" s="183"/>
      <c r="C441" s="8">
        <v>4120</v>
      </c>
      <c r="D441" s="11" t="s">
        <v>28</v>
      </c>
      <c r="E441" s="40">
        <v>10727</v>
      </c>
      <c r="F441" s="79">
        <v>11666</v>
      </c>
      <c r="G441" s="106">
        <v>10618</v>
      </c>
      <c r="H441" s="106">
        <v>10618</v>
      </c>
      <c r="I441" s="93"/>
      <c r="J441" s="141">
        <f t="shared" si="7"/>
        <v>0.9898387247133402</v>
      </c>
    </row>
    <row r="442" spans="1:10" ht="15" customHeight="1">
      <c r="A442" s="15"/>
      <c r="B442" s="183"/>
      <c r="C442" s="8">
        <v>4210</v>
      </c>
      <c r="D442" s="11" t="s">
        <v>29</v>
      </c>
      <c r="E442" s="40">
        <v>13899</v>
      </c>
      <c r="F442" s="79">
        <v>9600</v>
      </c>
      <c r="G442" s="106">
        <v>10000</v>
      </c>
      <c r="H442" s="106">
        <v>10000</v>
      </c>
      <c r="I442" s="93"/>
      <c r="J442" s="141">
        <f t="shared" si="7"/>
        <v>0.7194762213108856</v>
      </c>
    </row>
    <row r="443" spans="1:10" ht="15" customHeight="1">
      <c r="A443" s="15"/>
      <c r="B443" s="183"/>
      <c r="C443" s="8">
        <v>4240</v>
      </c>
      <c r="D443" s="11" t="s">
        <v>83</v>
      </c>
      <c r="E443" s="40">
        <v>1587</v>
      </c>
      <c r="F443" s="79">
        <v>5300</v>
      </c>
      <c r="G443" s="106">
        <v>4000</v>
      </c>
      <c r="H443" s="106">
        <v>3000</v>
      </c>
      <c r="I443" s="93"/>
      <c r="J443" s="141">
        <f t="shared" si="7"/>
        <v>1.890359168241966</v>
      </c>
    </row>
    <row r="444" spans="1:10" ht="15" customHeight="1">
      <c r="A444" s="15"/>
      <c r="B444" s="183"/>
      <c r="C444" s="8">
        <v>4270</v>
      </c>
      <c r="D444" s="11" t="s">
        <v>38</v>
      </c>
      <c r="E444" s="40">
        <v>488</v>
      </c>
      <c r="F444" s="79">
        <v>500</v>
      </c>
      <c r="G444" s="106">
        <v>500</v>
      </c>
      <c r="H444" s="106">
        <v>500</v>
      </c>
      <c r="I444" s="93"/>
      <c r="J444" s="141">
        <f t="shared" si="7"/>
        <v>1.0245901639344261</v>
      </c>
    </row>
    <row r="445" spans="1:10" ht="15" customHeight="1">
      <c r="A445" s="15"/>
      <c r="B445" s="183"/>
      <c r="C445" s="8">
        <v>4280</v>
      </c>
      <c r="D445" s="11" t="s">
        <v>58</v>
      </c>
      <c r="E445" s="40">
        <v>320</v>
      </c>
      <c r="F445" s="79">
        <v>500</v>
      </c>
      <c r="G445" s="106">
        <v>500</v>
      </c>
      <c r="H445" s="106">
        <v>500</v>
      </c>
      <c r="I445" s="93"/>
      <c r="J445" s="141">
        <f t="shared" si="7"/>
        <v>1.5625</v>
      </c>
    </row>
    <row r="446" spans="1:10" ht="15" customHeight="1">
      <c r="A446" s="15"/>
      <c r="B446" s="183"/>
      <c r="C446" s="8">
        <v>4300</v>
      </c>
      <c r="D446" s="11" t="s">
        <v>24</v>
      </c>
      <c r="E446" s="40">
        <v>34616</v>
      </c>
      <c r="F446" s="79">
        <v>35395</v>
      </c>
      <c r="G446" s="106">
        <v>32250</v>
      </c>
      <c r="H446" s="106">
        <v>32250</v>
      </c>
      <c r="I446" s="93"/>
      <c r="J446" s="141">
        <f t="shared" si="7"/>
        <v>0.9316501039981512</v>
      </c>
    </row>
    <row r="447" spans="1:10" ht="15" customHeight="1">
      <c r="A447" s="15"/>
      <c r="B447" s="183"/>
      <c r="C447" s="8">
        <v>4410</v>
      </c>
      <c r="D447" s="11" t="s">
        <v>31</v>
      </c>
      <c r="E447" s="40">
        <v>1000</v>
      </c>
      <c r="F447" s="79">
        <v>1000</v>
      </c>
      <c r="G447" s="106">
        <v>500</v>
      </c>
      <c r="H447" s="106">
        <v>500</v>
      </c>
      <c r="I447" s="93"/>
      <c r="J447" s="141">
        <f t="shared" si="7"/>
        <v>0.5</v>
      </c>
    </row>
    <row r="448" spans="1:10" ht="15" customHeight="1">
      <c r="A448" s="15"/>
      <c r="B448" s="183"/>
      <c r="C448" s="8">
        <v>4430</v>
      </c>
      <c r="D448" s="11" t="s">
        <v>32</v>
      </c>
      <c r="E448" s="40">
        <v>900</v>
      </c>
      <c r="F448" s="79">
        <v>900</v>
      </c>
      <c r="G448" s="106">
        <v>900</v>
      </c>
      <c r="H448" s="106">
        <v>900</v>
      </c>
      <c r="I448" s="93"/>
      <c r="J448" s="141">
        <f t="shared" si="7"/>
        <v>1</v>
      </c>
    </row>
    <row r="449" spans="1:10" ht="15" customHeight="1">
      <c r="A449" s="15"/>
      <c r="B449" s="183"/>
      <c r="C449" s="8">
        <v>4440</v>
      </c>
      <c r="D449" s="11" t="s">
        <v>69</v>
      </c>
      <c r="E449" s="40">
        <v>24635</v>
      </c>
      <c r="F449" s="79">
        <v>25101</v>
      </c>
      <c r="G449" s="106">
        <v>25101</v>
      </c>
      <c r="H449" s="106">
        <v>25101</v>
      </c>
      <c r="I449" s="93"/>
      <c r="J449" s="141">
        <f t="shared" si="7"/>
        <v>1.0189161761721128</v>
      </c>
    </row>
    <row r="450" spans="1:10" ht="15" customHeight="1">
      <c r="A450" s="15"/>
      <c r="B450" s="69"/>
      <c r="C450" s="8">
        <v>6060</v>
      </c>
      <c r="D450" s="11" t="s">
        <v>48</v>
      </c>
      <c r="E450" s="40">
        <v>5500</v>
      </c>
      <c r="F450" s="79"/>
      <c r="G450" s="106"/>
      <c r="H450" s="106"/>
      <c r="I450" s="93"/>
      <c r="J450" s="141">
        <f t="shared" si="7"/>
        <v>0</v>
      </c>
    </row>
    <row r="451" spans="1:10" ht="15" customHeight="1">
      <c r="A451" s="15"/>
      <c r="B451" s="57">
        <v>85410</v>
      </c>
      <c r="C451" s="8"/>
      <c r="D451" s="10" t="s">
        <v>84</v>
      </c>
      <c r="E451" s="39">
        <f>SUM(E452:E466)</f>
        <v>1037501</v>
      </c>
      <c r="F451" s="39">
        <f>SUM(F452:F466)</f>
        <v>1034966</v>
      </c>
      <c r="G451" s="104">
        <f>SUM(G452:G466)</f>
        <v>884502</v>
      </c>
      <c r="H451" s="104">
        <f>SUM(H452:H466)</f>
        <v>884502</v>
      </c>
      <c r="I451" s="93"/>
      <c r="J451" s="141">
        <f t="shared" si="7"/>
        <v>0.8525312264759263</v>
      </c>
    </row>
    <row r="452" spans="1:10" ht="23.25" customHeight="1">
      <c r="A452" s="15"/>
      <c r="B452" s="60"/>
      <c r="C452" s="8">
        <v>3020</v>
      </c>
      <c r="D452" s="11" t="s">
        <v>50</v>
      </c>
      <c r="E452" s="40">
        <v>10435</v>
      </c>
      <c r="F452" s="79">
        <v>11650</v>
      </c>
      <c r="G452" s="106">
        <v>9600</v>
      </c>
      <c r="H452" s="106">
        <v>9600</v>
      </c>
      <c r="I452" s="93"/>
      <c r="J452" s="141">
        <f t="shared" si="7"/>
        <v>0.9199808337326306</v>
      </c>
    </row>
    <row r="453" spans="1:10" ht="15" customHeight="1">
      <c r="A453" s="15"/>
      <c r="B453" s="60"/>
      <c r="C453" s="8">
        <v>4010</v>
      </c>
      <c r="D453" s="11" t="s">
        <v>25</v>
      </c>
      <c r="E453" s="40">
        <v>498828</v>
      </c>
      <c r="F453" s="79">
        <v>530643</v>
      </c>
      <c r="G453" s="106">
        <v>498828</v>
      </c>
      <c r="H453" s="106">
        <v>498828</v>
      </c>
      <c r="I453" s="93"/>
      <c r="J453" s="141">
        <f t="shared" si="7"/>
        <v>1</v>
      </c>
    </row>
    <row r="454" spans="1:10" ht="15" customHeight="1">
      <c r="A454" s="15"/>
      <c r="B454" s="60"/>
      <c r="C454" s="8">
        <v>4040</v>
      </c>
      <c r="D454" s="11" t="s">
        <v>37</v>
      </c>
      <c r="E454" s="40">
        <v>38080</v>
      </c>
      <c r="F454" s="79">
        <v>39141</v>
      </c>
      <c r="G454" s="106">
        <v>39141</v>
      </c>
      <c r="H454" s="106">
        <v>39141</v>
      </c>
      <c r="I454" s="93"/>
      <c r="J454" s="141">
        <f t="shared" si="7"/>
        <v>1.0278623949579833</v>
      </c>
    </row>
    <row r="455" spans="1:10" ht="15" customHeight="1">
      <c r="A455" s="15"/>
      <c r="B455" s="60"/>
      <c r="C455" s="8">
        <v>4110</v>
      </c>
      <c r="D455" s="11" t="s">
        <v>27</v>
      </c>
      <c r="E455" s="40">
        <v>89382</v>
      </c>
      <c r="F455" s="79">
        <v>93695</v>
      </c>
      <c r="G455" s="106">
        <v>96780</v>
      </c>
      <c r="H455" s="106">
        <v>96780</v>
      </c>
      <c r="I455" s="93"/>
      <c r="J455" s="141">
        <f t="shared" si="7"/>
        <v>1.0827683426193193</v>
      </c>
    </row>
    <row r="456" spans="1:10" ht="15" customHeight="1">
      <c r="A456" s="16"/>
      <c r="B456" s="58"/>
      <c r="C456" s="8">
        <v>4120</v>
      </c>
      <c r="D456" s="11" t="s">
        <v>28</v>
      </c>
      <c r="E456" s="40">
        <v>13258</v>
      </c>
      <c r="F456" s="79">
        <v>13079</v>
      </c>
      <c r="G456" s="106">
        <v>13180</v>
      </c>
      <c r="H456" s="106">
        <v>13180</v>
      </c>
      <c r="I456" s="93"/>
      <c r="J456" s="141">
        <f t="shared" si="7"/>
        <v>0.9941167596922613</v>
      </c>
    </row>
    <row r="457" spans="1:10" ht="15" customHeight="1">
      <c r="A457" s="14"/>
      <c r="B457" s="57"/>
      <c r="C457" s="8">
        <v>4210</v>
      </c>
      <c r="D457" s="11" t="s">
        <v>29</v>
      </c>
      <c r="E457" s="40">
        <v>18853</v>
      </c>
      <c r="F457" s="79">
        <v>14003</v>
      </c>
      <c r="G457" s="106">
        <v>20500</v>
      </c>
      <c r="H457" s="106">
        <v>20500</v>
      </c>
      <c r="I457" s="93"/>
      <c r="J457" s="141">
        <f t="shared" si="7"/>
        <v>1.0873601018405559</v>
      </c>
    </row>
    <row r="458" spans="1:10" ht="15" customHeight="1">
      <c r="A458" s="15"/>
      <c r="B458" s="60"/>
      <c r="C458" s="8">
        <v>4240</v>
      </c>
      <c r="D458" s="11" t="s">
        <v>83</v>
      </c>
      <c r="E458" s="40"/>
      <c r="F458" s="79">
        <v>3000</v>
      </c>
      <c r="G458" s="106">
        <v>1000</v>
      </c>
      <c r="H458" s="106">
        <v>1000</v>
      </c>
      <c r="I458" s="93"/>
      <c r="J458" s="141"/>
    </row>
    <row r="459" spans="1:10" ht="15" customHeight="1">
      <c r="A459" s="15"/>
      <c r="B459" s="60"/>
      <c r="C459" s="8">
        <v>4260</v>
      </c>
      <c r="D459" s="11" t="s">
        <v>30</v>
      </c>
      <c r="E459" s="40">
        <v>220485</v>
      </c>
      <c r="F459" s="79">
        <v>217400</v>
      </c>
      <c r="G459" s="106">
        <v>150000</v>
      </c>
      <c r="H459" s="106">
        <v>150000</v>
      </c>
      <c r="I459" s="93"/>
      <c r="J459" s="141">
        <f aca="true" t="shared" si="8" ref="J459:J498">H459/E459</f>
        <v>0.6803183890060548</v>
      </c>
    </row>
    <row r="460" spans="1:10" ht="15" customHeight="1">
      <c r="A460" s="15"/>
      <c r="B460" s="60"/>
      <c r="C460" s="8">
        <v>4270</v>
      </c>
      <c r="D460" s="11" t="s">
        <v>38</v>
      </c>
      <c r="E460" s="40">
        <v>105321</v>
      </c>
      <c r="F460" s="79">
        <v>59090</v>
      </c>
      <c r="G460" s="106">
        <v>3000</v>
      </c>
      <c r="H460" s="106">
        <v>3000</v>
      </c>
      <c r="I460" s="93"/>
      <c r="J460" s="141">
        <f t="shared" si="8"/>
        <v>0.028484347850855955</v>
      </c>
    </row>
    <row r="461" spans="1:10" ht="15" customHeight="1">
      <c r="A461" s="15"/>
      <c r="B461" s="60"/>
      <c r="C461" s="8">
        <v>4280</v>
      </c>
      <c r="D461" s="11" t="s">
        <v>58</v>
      </c>
      <c r="E461" s="40"/>
      <c r="F461" s="79">
        <v>5000</v>
      </c>
      <c r="G461" s="106">
        <v>5000</v>
      </c>
      <c r="H461" s="106">
        <v>5000</v>
      </c>
      <c r="I461" s="93"/>
      <c r="J461" s="141"/>
    </row>
    <row r="462" spans="1:10" ht="15" customHeight="1">
      <c r="A462" s="15"/>
      <c r="B462" s="60"/>
      <c r="C462" s="8">
        <v>4300</v>
      </c>
      <c r="D462" s="11" t="s">
        <v>24</v>
      </c>
      <c r="E462" s="40">
        <v>11193</v>
      </c>
      <c r="F462" s="79">
        <v>13700</v>
      </c>
      <c r="G462" s="106">
        <v>13700</v>
      </c>
      <c r="H462" s="106">
        <v>13700</v>
      </c>
      <c r="I462" s="93"/>
      <c r="J462" s="141">
        <f t="shared" si="8"/>
        <v>1.2239792727597605</v>
      </c>
    </row>
    <row r="463" spans="1:10" ht="15" customHeight="1">
      <c r="A463" s="15"/>
      <c r="B463" s="60"/>
      <c r="C463" s="8">
        <v>4410</v>
      </c>
      <c r="D463" s="11" t="s">
        <v>31</v>
      </c>
      <c r="E463" s="40">
        <v>920</v>
      </c>
      <c r="F463" s="79">
        <v>600</v>
      </c>
      <c r="G463" s="106">
        <v>600</v>
      </c>
      <c r="H463" s="106">
        <v>600</v>
      </c>
      <c r="I463" s="93"/>
      <c r="J463" s="141">
        <f t="shared" si="8"/>
        <v>0.6521739130434783</v>
      </c>
    </row>
    <row r="464" spans="1:10" ht="15" customHeight="1">
      <c r="A464" s="15"/>
      <c r="B464" s="60"/>
      <c r="C464" s="8">
        <v>4430</v>
      </c>
      <c r="D464" s="11" t="s">
        <v>32</v>
      </c>
      <c r="E464" s="40">
        <v>715</v>
      </c>
      <c r="F464" s="79">
        <v>750</v>
      </c>
      <c r="G464" s="106">
        <v>750</v>
      </c>
      <c r="H464" s="106">
        <v>750</v>
      </c>
      <c r="I464" s="93"/>
      <c r="J464" s="141">
        <f t="shared" si="8"/>
        <v>1.048951048951049</v>
      </c>
    </row>
    <row r="465" spans="1:10" ht="15" customHeight="1">
      <c r="A465" s="15"/>
      <c r="B465" s="60"/>
      <c r="C465" s="8">
        <v>4440</v>
      </c>
      <c r="D465" s="11" t="s">
        <v>33</v>
      </c>
      <c r="E465" s="40">
        <v>29980</v>
      </c>
      <c r="F465" s="79">
        <v>33215</v>
      </c>
      <c r="G465" s="106">
        <v>32423</v>
      </c>
      <c r="H465" s="106">
        <v>32423</v>
      </c>
      <c r="I465" s="93"/>
      <c r="J465" s="141">
        <f t="shared" si="8"/>
        <v>1.0814876584389592</v>
      </c>
    </row>
    <row r="466" spans="1:10" ht="15" customHeight="1">
      <c r="A466" s="15"/>
      <c r="B466" s="60"/>
      <c r="C466" s="8">
        <v>4580</v>
      </c>
      <c r="D466" s="11" t="s">
        <v>88</v>
      </c>
      <c r="E466" s="40">
        <v>51</v>
      </c>
      <c r="F466" s="79"/>
      <c r="G466" s="106"/>
      <c r="H466" s="106"/>
      <c r="I466" s="93"/>
      <c r="J466" s="141">
        <f t="shared" si="8"/>
        <v>0</v>
      </c>
    </row>
    <row r="467" spans="1:10" ht="15" customHeight="1">
      <c r="A467" s="15"/>
      <c r="B467" s="60" t="s">
        <v>183</v>
      </c>
      <c r="C467" s="8"/>
      <c r="D467" s="10" t="s">
        <v>184</v>
      </c>
      <c r="E467" s="39">
        <f>SUM(E468)</f>
        <v>153937</v>
      </c>
      <c r="F467" s="39">
        <f>SUM(F468)</f>
        <v>0</v>
      </c>
      <c r="G467" s="106"/>
      <c r="H467" s="106"/>
      <c r="I467" s="93"/>
      <c r="J467" s="141">
        <f t="shared" si="8"/>
        <v>0</v>
      </c>
    </row>
    <row r="468" spans="1:10" ht="15" customHeight="1">
      <c r="A468" s="15"/>
      <c r="B468" s="60"/>
      <c r="C468" s="8">
        <v>3240</v>
      </c>
      <c r="D468" s="11" t="s">
        <v>185</v>
      </c>
      <c r="E468" s="40">
        <v>153937</v>
      </c>
      <c r="F468" s="79"/>
      <c r="G468" s="106"/>
      <c r="H468" s="106"/>
      <c r="I468" s="93"/>
      <c r="J468" s="141">
        <f t="shared" si="8"/>
        <v>0</v>
      </c>
    </row>
    <row r="469" spans="1:10" ht="15" customHeight="1">
      <c r="A469" s="15"/>
      <c r="B469" s="57" t="s">
        <v>155</v>
      </c>
      <c r="C469" s="8"/>
      <c r="D469" s="10" t="s">
        <v>156</v>
      </c>
      <c r="E469" s="39">
        <f>SUM(E470:E473)</f>
        <v>5200</v>
      </c>
      <c r="F469" s="39">
        <f>SUM(F470:F473)</f>
        <v>6400</v>
      </c>
      <c r="G469" s="106"/>
      <c r="H469" s="106"/>
      <c r="I469" s="93"/>
      <c r="J469" s="141">
        <f t="shared" si="8"/>
        <v>0</v>
      </c>
    </row>
    <row r="470" spans="1:10" ht="15" customHeight="1">
      <c r="A470" s="15"/>
      <c r="B470" s="60"/>
      <c r="C470" s="8">
        <v>4210</v>
      </c>
      <c r="D470" s="11" t="s">
        <v>29</v>
      </c>
      <c r="E470" s="40">
        <v>1200</v>
      </c>
      <c r="F470" s="79">
        <v>1000</v>
      </c>
      <c r="G470" s="106"/>
      <c r="H470" s="106"/>
      <c r="I470" s="93"/>
      <c r="J470" s="141">
        <f t="shared" si="8"/>
        <v>0</v>
      </c>
    </row>
    <row r="471" spans="1:10" ht="15" customHeight="1">
      <c r="A471" s="15"/>
      <c r="B471" s="60"/>
      <c r="C471" s="8">
        <v>4260</v>
      </c>
      <c r="D471" s="11" t="s">
        <v>30</v>
      </c>
      <c r="E471" s="40"/>
      <c r="F471" s="79">
        <v>800</v>
      </c>
      <c r="G471" s="106"/>
      <c r="H471" s="106"/>
      <c r="I471" s="93"/>
      <c r="J471" s="141"/>
    </row>
    <row r="472" spans="1:10" ht="15" customHeight="1">
      <c r="A472" s="15"/>
      <c r="B472" s="60"/>
      <c r="C472" s="8">
        <v>4270</v>
      </c>
      <c r="D472" s="11" t="s">
        <v>38</v>
      </c>
      <c r="E472" s="40">
        <v>500</v>
      </c>
      <c r="F472" s="79">
        <v>1000</v>
      </c>
      <c r="G472" s="106"/>
      <c r="H472" s="106"/>
      <c r="I472" s="93"/>
      <c r="J472" s="141">
        <f t="shared" si="8"/>
        <v>0</v>
      </c>
    </row>
    <row r="473" spans="1:10" ht="15" customHeight="1">
      <c r="A473" s="15"/>
      <c r="B473" s="60"/>
      <c r="C473" s="8">
        <v>4300</v>
      </c>
      <c r="D473" s="11" t="s">
        <v>24</v>
      </c>
      <c r="E473" s="40">
        <v>3500</v>
      </c>
      <c r="F473" s="79">
        <v>3600</v>
      </c>
      <c r="G473" s="106"/>
      <c r="H473" s="106"/>
      <c r="I473" s="93"/>
      <c r="J473" s="141">
        <f t="shared" si="8"/>
        <v>0</v>
      </c>
    </row>
    <row r="474" spans="1:10" ht="15" customHeight="1">
      <c r="A474" s="15"/>
      <c r="B474" s="57" t="s">
        <v>154</v>
      </c>
      <c r="C474" s="8"/>
      <c r="D474" s="10" t="s">
        <v>117</v>
      </c>
      <c r="E474" s="39"/>
      <c r="F474" s="78">
        <f>SUM(F475)</f>
        <v>0</v>
      </c>
      <c r="G474" s="106"/>
      <c r="H474" s="106"/>
      <c r="I474" s="93"/>
      <c r="J474" s="141"/>
    </row>
    <row r="475" spans="1:10" ht="15" customHeight="1">
      <c r="A475" s="15"/>
      <c r="B475" s="60"/>
      <c r="C475" s="8">
        <v>4300</v>
      </c>
      <c r="D475" s="11" t="s">
        <v>24</v>
      </c>
      <c r="E475" s="40"/>
      <c r="F475" s="79"/>
      <c r="G475" s="106"/>
      <c r="H475" s="106"/>
      <c r="I475" s="93"/>
      <c r="J475" s="141"/>
    </row>
    <row r="476" spans="1:10" ht="15" customHeight="1">
      <c r="A476" s="15"/>
      <c r="B476" s="57">
        <v>85495</v>
      </c>
      <c r="C476" s="8"/>
      <c r="D476" s="10" t="s">
        <v>72</v>
      </c>
      <c r="E476" s="39">
        <f>SUM(E477)</f>
        <v>8120</v>
      </c>
      <c r="F476" s="39">
        <f>SUM(F477)</f>
        <v>0</v>
      </c>
      <c r="G476" s="104">
        <f>SUM(G477)</f>
        <v>8120</v>
      </c>
      <c r="H476" s="104">
        <f>SUM(H477)</f>
        <v>8120</v>
      </c>
      <c r="I476" s="93"/>
      <c r="J476" s="141">
        <f t="shared" si="8"/>
        <v>1</v>
      </c>
    </row>
    <row r="477" spans="1:10" ht="15" customHeight="1">
      <c r="A477" s="16"/>
      <c r="B477" s="58"/>
      <c r="C477" s="8">
        <v>4440</v>
      </c>
      <c r="D477" s="11" t="s">
        <v>69</v>
      </c>
      <c r="E477" s="40">
        <v>8120</v>
      </c>
      <c r="F477" s="79"/>
      <c r="G477" s="106">
        <v>8120</v>
      </c>
      <c r="H477" s="106">
        <v>8120</v>
      </c>
      <c r="I477" s="93"/>
      <c r="J477" s="141">
        <f t="shared" si="8"/>
        <v>1</v>
      </c>
    </row>
    <row r="478" spans="1:10" ht="15" customHeight="1">
      <c r="A478" s="15">
        <v>921</v>
      </c>
      <c r="B478" s="60"/>
      <c r="C478" s="19"/>
      <c r="D478" s="65" t="s">
        <v>85</v>
      </c>
      <c r="E478" s="95">
        <f>SUM(E479)</f>
        <v>35000</v>
      </c>
      <c r="F478" s="90">
        <f>SUM(F479)</f>
        <v>35000</v>
      </c>
      <c r="G478" s="113">
        <f>SUM(G479+G488+G490)</f>
        <v>75000</v>
      </c>
      <c r="H478" s="113">
        <f>SUM(H479+H488+H490)</f>
        <v>105000</v>
      </c>
      <c r="I478" s="93"/>
      <c r="J478" s="141">
        <f t="shared" si="8"/>
        <v>3</v>
      </c>
    </row>
    <row r="479" spans="1:10" ht="15" customHeight="1">
      <c r="A479" s="15"/>
      <c r="B479" s="57">
        <v>92105</v>
      </c>
      <c r="C479" s="19"/>
      <c r="D479" s="20" t="s">
        <v>86</v>
      </c>
      <c r="E479" s="45">
        <f>SUM(E480:E487)</f>
        <v>35000</v>
      </c>
      <c r="F479" s="45">
        <f>SUM(F480:F487)</f>
        <v>35000</v>
      </c>
      <c r="G479" s="110">
        <f>SUM(G480:G487)</f>
        <v>35000</v>
      </c>
      <c r="H479" s="110">
        <f>H480+H481+H484+H487</f>
        <v>65000</v>
      </c>
      <c r="I479" s="93"/>
      <c r="J479" s="141">
        <f t="shared" si="8"/>
        <v>1.8571428571428572</v>
      </c>
    </row>
    <row r="480" spans="1:10" ht="25.5" customHeight="1">
      <c r="A480" s="15"/>
      <c r="B480" s="60"/>
      <c r="C480" s="19">
        <v>3020</v>
      </c>
      <c r="D480" s="31" t="s">
        <v>50</v>
      </c>
      <c r="E480" s="42">
        <v>1000</v>
      </c>
      <c r="F480" s="80">
        <v>2000</v>
      </c>
      <c r="G480" s="107">
        <v>2000</v>
      </c>
      <c r="H480" s="107">
        <v>2000</v>
      </c>
      <c r="I480" s="93"/>
      <c r="J480" s="141">
        <f t="shared" si="8"/>
        <v>2</v>
      </c>
    </row>
    <row r="481" spans="1:10" ht="15" customHeight="1">
      <c r="A481" s="16"/>
      <c r="B481" s="58"/>
      <c r="C481" s="8">
        <v>4210</v>
      </c>
      <c r="D481" s="11" t="s">
        <v>29</v>
      </c>
      <c r="E481" s="40">
        <v>2800</v>
      </c>
      <c r="F481" s="79">
        <v>5000</v>
      </c>
      <c r="G481" s="105">
        <v>5000</v>
      </c>
      <c r="H481" s="105">
        <v>20000</v>
      </c>
      <c r="I481" s="93"/>
      <c r="J481" s="141">
        <f t="shared" si="8"/>
        <v>7.142857142857143</v>
      </c>
    </row>
    <row r="482" spans="1:10" ht="15" customHeight="1">
      <c r="A482" s="15"/>
      <c r="B482" s="60"/>
      <c r="C482" s="8"/>
      <c r="D482" s="11" t="s">
        <v>238</v>
      </c>
      <c r="E482" s="40"/>
      <c r="F482" s="79"/>
      <c r="G482" s="105"/>
      <c r="H482" s="105">
        <v>5000</v>
      </c>
      <c r="I482" s="93"/>
      <c r="J482" s="141"/>
    </row>
    <row r="483" spans="1:10" ht="15" customHeight="1">
      <c r="A483" s="15"/>
      <c r="B483" s="60"/>
      <c r="C483" s="8"/>
      <c r="D483" s="11" t="s">
        <v>239</v>
      </c>
      <c r="E483" s="40"/>
      <c r="F483" s="79"/>
      <c r="G483" s="105"/>
      <c r="H483" s="105">
        <v>15000</v>
      </c>
      <c r="I483" s="93"/>
      <c r="J483" s="141"/>
    </row>
    <row r="484" spans="1:10" s="148" customFormat="1" ht="15" customHeight="1">
      <c r="A484" s="16"/>
      <c r="B484" s="58"/>
      <c r="C484" s="8">
        <v>4300</v>
      </c>
      <c r="D484" s="11" t="s">
        <v>24</v>
      </c>
      <c r="E484" s="40">
        <v>31130</v>
      </c>
      <c r="F484" s="99">
        <v>27500</v>
      </c>
      <c r="G484" s="114">
        <v>27500</v>
      </c>
      <c r="H484" s="114">
        <f>SUM(H485:H486)</f>
        <v>42500</v>
      </c>
      <c r="I484" s="93"/>
      <c r="J484" s="141">
        <f t="shared" si="8"/>
        <v>1.3652425313202698</v>
      </c>
    </row>
    <row r="485" spans="1:10" s="149" customFormat="1" ht="15" customHeight="1">
      <c r="A485" s="14"/>
      <c r="B485" s="57"/>
      <c r="C485" s="8"/>
      <c r="D485" s="11" t="s">
        <v>238</v>
      </c>
      <c r="E485" s="40"/>
      <c r="F485" s="99"/>
      <c r="G485" s="114"/>
      <c r="H485" s="114">
        <v>27500</v>
      </c>
      <c r="I485" s="93"/>
      <c r="J485" s="141"/>
    </row>
    <row r="486" spans="1:10" ht="15" customHeight="1">
      <c r="A486" s="15"/>
      <c r="B486" s="60"/>
      <c r="C486" s="8"/>
      <c r="D486" s="11" t="s">
        <v>240</v>
      </c>
      <c r="E486" s="40"/>
      <c r="F486" s="99"/>
      <c r="G486" s="114"/>
      <c r="H486" s="114">
        <v>15000</v>
      </c>
      <c r="I486" s="93"/>
      <c r="J486" s="141"/>
    </row>
    <row r="487" spans="1:10" ht="15" customHeight="1">
      <c r="A487" s="15"/>
      <c r="B487" s="60"/>
      <c r="C487" s="8">
        <v>4430</v>
      </c>
      <c r="D487" s="11" t="s">
        <v>32</v>
      </c>
      <c r="E487" s="40">
        <v>70</v>
      </c>
      <c r="F487" s="99">
        <v>500</v>
      </c>
      <c r="G487" s="114">
        <v>500</v>
      </c>
      <c r="H487" s="114">
        <v>500</v>
      </c>
      <c r="I487" s="93"/>
      <c r="J487" s="141">
        <f t="shared" si="8"/>
        <v>7.142857142857143</v>
      </c>
    </row>
    <row r="488" spans="1:10" ht="15" customHeight="1">
      <c r="A488" s="15"/>
      <c r="B488" s="57" t="s">
        <v>230</v>
      </c>
      <c r="C488" s="19"/>
      <c r="D488" s="20" t="s">
        <v>231</v>
      </c>
      <c r="E488" s="42"/>
      <c r="F488" s="80"/>
      <c r="G488" s="119">
        <f>SUM(G489)</f>
        <v>40000</v>
      </c>
      <c r="H488" s="119">
        <f>SUM(H489)</f>
        <v>40000</v>
      </c>
      <c r="I488" s="93"/>
      <c r="J488" s="141"/>
    </row>
    <row r="489" spans="1:10" ht="33.75">
      <c r="A489" s="15"/>
      <c r="B489" s="60"/>
      <c r="C489" s="19">
        <v>2310</v>
      </c>
      <c r="D489" s="31" t="s">
        <v>232</v>
      </c>
      <c r="E489" s="42"/>
      <c r="F489" s="80"/>
      <c r="G489" s="107">
        <v>40000</v>
      </c>
      <c r="H489" s="107">
        <v>40000</v>
      </c>
      <c r="I489" s="93"/>
      <c r="J489" s="141"/>
    </row>
    <row r="490" spans="1:10" ht="13.5">
      <c r="A490" s="15"/>
      <c r="B490" s="60" t="s">
        <v>229</v>
      </c>
      <c r="C490" s="19"/>
      <c r="D490" s="20" t="s">
        <v>72</v>
      </c>
      <c r="E490" s="42"/>
      <c r="F490" s="80"/>
      <c r="G490" s="119">
        <f>SUM(G491:G492)</f>
        <v>0</v>
      </c>
      <c r="H490" s="119">
        <f>SUM(H491:H492)</f>
        <v>0</v>
      </c>
      <c r="I490" s="93"/>
      <c r="J490" s="141"/>
    </row>
    <row r="491" spans="1:10" ht="11.25">
      <c r="A491" s="15"/>
      <c r="B491" s="60"/>
      <c r="C491" s="19">
        <v>4210</v>
      </c>
      <c r="D491" s="31" t="s">
        <v>29</v>
      </c>
      <c r="E491" s="42"/>
      <c r="F491" s="80"/>
      <c r="G491" s="107"/>
      <c r="H491" s="107"/>
      <c r="I491" s="93"/>
      <c r="J491" s="141"/>
    </row>
    <row r="492" spans="1:10" ht="11.25">
      <c r="A492" s="15"/>
      <c r="B492" s="60"/>
      <c r="C492" s="19">
        <v>4300</v>
      </c>
      <c r="D492" s="31" t="s">
        <v>24</v>
      </c>
      <c r="E492" s="42"/>
      <c r="F492" s="80"/>
      <c r="G492" s="107"/>
      <c r="H492" s="107"/>
      <c r="I492" s="93"/>
      <c r="J492" s="141"/>
    </row>
    <row r="493" spans="1:10" ht="15" customHeight="1">
      <c r="A493" s="14">
        <v>926</v>
      </c>
      <c r="B493" s="57"/>
      <c r="C493" s="19"/>
      <c r="D493" s="65" t="s">
        <v>87</v>
      </c>
      <c r="E493" s="95">
        <f>SUM(E494)</f>
        <v>30000</v>
      </c>
      <c r="F493" s="90">
        <f>SUM(F494)</f>
        <v>30000</v>
      </c>
      <c r="G493" s="113">
        <f>SUM(G494)</f>
        <v>10000</v>
      </c>
      <c r="H493" s="113">
        <f>SUM(H494)</f>
        <v>10000</v>
      </c>
      <c r="I493" s="93"/>
      <c r="J493" s="141">
        <f t="shared" si="8"/>
        <v>0.3333333333333333</v>
      </c>
    </row>
    <row r="494" spans="1:10" ht="15" customHeight="1">
      <c r="A494" s="16"/>
      <c r="B494" s="55">
        <v>92695</v>
      </c>
      <c r="C494" s="8"/>
      <c r="D494" s="10" t="s">
        <v>72</v>
      </c>
      <c r="E494" s="39">
        <f>SUM(E495:E497)</f>
        <v>30000</v>
      </c>
      <c r="F494" s="39">
        <f>SUM(F495:F497)</f>
        <v>30000</v>
      </c>
      <c r="G494" s="104">
        <f>SUM(G495:G497)</f>
        <v>10000</v>
      </c>
      <c r="H494" s="104">
        <f>SUM(H495:H497)</f>
        <v>10000</v>
      </c>
      <c r="I494" s="93"/>
      <c r="J494" s="141">
        <f t="shared" si="8"/>
        <v>0.3333333333333333</v>
      </c>
    </row>
    <row r="495" spans="1:10" ht="15" customHeight="1">
      <c r="A495" s="15"/>
      <c r="B495" s="60"/>
      <c r="C495" s="8">
        <v>3030</v>
      </c>
      <c r="D495" s="11" t="s">
        <v>40</v>
      </c>
      <c r="E495" s="40">
        <v>7500</v>
      </c>
      <c r="F495" s="99">
        <v>7000</v>
      </c>
      <c r="G495" s="114"/>
      <c r="H495" s="114"/>
      <c r="I495" s="93"/>
      <c r="J495" s="141">
        <f t="shared" si="8"/>
        <v>0</v>
      </c>
    </row>
    <row r="496" spans="1:10" ht="15" customHeight="1">
      <c r="A496" s="15"/>
      <c r="B496" s="60"/>
      <c r="C496" s="8">
        <v>4210</v>
      </c>
      <c r="D496" s="11" t="s">
        <v>29</v>
      </c>
      <c r="E496" s="40">
        <v>15000</v>
      </c>
      <c r="F496" s="99">
        <v>17000</v>
      </c>
      <c r="G496" s="114">
        <v>5000</v>
      </c>
      <c r="H496" s="114">
        <v>5000</v>
      </c>
      <c r="I496" s="93"/>
      <c r="J496" s="141">
        <f t="shared" si="8"/>
        <v>0.3333333333333333</v>
      </c>
    </row>
    <row r="497" spans="1:10" ht="15" customHeight="1">
      <c r="A497" s="15"/>
      <c r="B497" s="60"/>
      <c r="C497" s="19">
        <v>4300</v>
      </c>
      <c r="D497" s="31" t="s">
        <v>24</v>
      </c>
      <c r="E497" s="42">
        <v>7500</v>
      </c>
      <c r="F497" s="80">
        <v>6000</v>
      </c>
      <c r="G497" s="107">
        <v>5000</v>
      </c>
      <c r="H497" s="107">
        <v>5000</v>
      </c>
      <c r="I497" s="93"/>
      <c r="J497" s="141">
        <f t="shared" si="8"/>
        <v>0.6666666666666666</v>
      </c>
    </row>
    <row r="498" spans="1:10" ht="15" customHeight="1" thickBot="1">
      <c r="A498" s="33"/>
      <c r="B498" s="73"/>
      <c r="C498" s="34"/>
      <c r="D498" s="35" t="s">
        <v>21</v>
      </c>
      <c r="E498" s="54">
        <f>SUM(E9+E13+E18+E28+E40+E57+E137+E164+E169+E174+E301+E316+E385+E410+E478+E493)</f>
        <v>37201601</v>
      </c>
      <c r="F498" s="54">
        <f>SUM(F9+F13+F18+F28+F40+F57+F137+F164+F169+F174+F301+F316+F385+F410+F478+F493)</f>
        <v>34089487</v>
      </c>
      <c r="G498" s="115">
        <f>SUM(G9+G13+G18+G28+G40+G57+G137+G164+G169+G174+G301+G316+G385+G410+G478+G493)</f>
        <v>38021509</v>
      </c>
      <c r="H498" s="115">
        <f>SUM(H9+H13+H18+H28+H40+H57+H137+H164+H169+H174+H301+H316+H385+H410+H478+H493)</f>
        <v>35041535</v>
      </c>
      <c r="I498" s="145"/>
      <c r="J498" s="142">
        <f t="shared" si="8"/>
        <v>0.9419362086056458</v>
      </c>
    </row>
    <row r="499" ht="15" customHeight="1" hidden="1"/>
    <row r="500" ht="15" customHeight="1" hidden="1"/>
    <row r="501" ht="15" customHeight="1" hidden="1"/>
    <row r="502" ht="15" customHeight="1" hidden="1"/>
    <row r="503" ht="15" customHeight="1" hidden="1"/>
    <row r="504" ht="15" customHeight="1" hidden="1"/>
    <row r="505" ht="15" customHeight="1" hidden="1"/>
    <row r="506" ht="15" customHeight="1" hidden="1"/>
    <row r="507" ht="15" customHeight="1" hidden="1"/>
    <row r="508" ht="15" customHeight="1" hidden="1"/>
    <row r="509" ht="15" customHeight="1" hidden="1"/>
    <row r="510" ht="15" customHeight="1" hidden="1"/>
    <row r="511" ht="15" customHeight="1" hidden="1"/>
    <row r="512" ht="15" customHeight="1" hidden="1"/>
    <row r="513" ht="15" customHeight="1" hidden="1"/>
    <row r="514" ht="15" customHeight="1" hidden="1"/>
    <row r="515" ht="15" customHeight="1" hidden="1"/>
    <row r="516" ht="15" customHeight="1" hidden="1"/>
    <row r="517" ht="15" customHeight="1" hidden="1"/>
    <row r="518" ht="15" customHeight="1" hidden="1" thickTop="1"/>
    <row r="519" ht="15" customHeight="1" hidden="1"/>
    <row r="520" ht="15" customHeight="1" hidden="1"/>
    <row r="521" ht="15" customHeight="1" hidden="1"/>
    <row r="522" ht="15" customHeight="1" thickTop="1"/>
    <row r="523" spans="4:6" ht="15" customHeight="1">
      <c r="D523" s="198"/>
      <c r="E523" s="198"/>
      <c r="F523" s="198"/>
    </row>
    <row r="525" spans="4:6" ht="15" customHeight="1">
      <c r="D525" s="198"/>
      <c r="E525" s="198"/>
      <c r="F525" s="198"/>
    </row>
  </sheetData>
  <mergeCells count="29">
    <mergeCell ref="D523:F523"/>
    <mergeCell ref="D525:F525"/>
    <mergeCell ref="B386:B394"/>
    <mergeCell ref="B437:B449"/>
    <mergeCell ref="B294:B300"/>
    <mergeCell ref="B43:B44"/>
    <mergeCell ref="A301:A312"/>
    <mergeCell ref="B306:B307"/>
    <mergeCell ref="A28:A30"/>
    <mergeCell ref="B29:B30"/>
    <mergeCell ref="B365:B366"/>
    <mergeCell ref="A1:F1"/>
    <mergeCell ref="B240:B247"/>
    <mergeCell ref="B248:B255"/>
    <mergeCell ref="B256:B257"/>
    <mergeCell ref="B165:B166"/>
    <mergeCell ref="B167:B168"/>
    <mergeCell ref="B191:B205"/>
    <mergeCell ref="A13:A17"/>
    <mergeCell ref="B16:B17"/>
    <mergeCell ref="A19:A25"/>
    <mergeCell ref="B19:B25"/>
    <mergeCell ref="A3:H3"/>
    <mergeCell ref="A2:F2"/>
    <mergeCell ref="A6:F6"/>
    <mergeCell ref="A9:A11"/>
    <mergeCell ref="B10:B11"/>
    <mergeCell ref="A4:D4"/>
    <mergeCell ref="F7:I7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jastrzebska</dc:creator>
  <cp:keywords/>
  <dc:description/>
  <cp:lastModifiedBy>Starostwo Powiatowe</cp:lastModifiedBy>
  <cp:lastPrinted>2004-03-16T10:30:51Z</cp:lastPrinted>
  <dcterms:created xsi:type="dcterms:W3CDTF">2001-10-31T17:14:22Z</dcterms:created>
  <dcterms:modified xsi:type="dcterms:W3CDTF">2001-11-04T14:47:43Z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