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1925" windowHeight="6135" firstSheet="6" activeTab="6"/>
  </bookViews>
  <sheets>
    <sheet name="Zał. Nr 2c" sheetId="1" r:id="rId1"/>
    <sheet name="Zał. Nr 2" sheetId="2" r:id="rId2"/>
    <sheet name="zalnr 1a " sheetId="3" r:id="rId3"/>
    <sheet name="zał nr 2b" sheetId="4" r:id="rId4"/>
    <sheet name="oświata" sheetId="5" r:id="rId5"/>
    <sheet name="Arkusz1" sheetId="6" r:id="rId6"/>
    <sheet name="Załącznik Nr 1" sheetId="7" r:id="rId7"/>
    <sheet name="Prognoza długu" sheetId="8" r:id="rId8"/>
    <sheet name="inwestycje " sheetId="9" r:id="rId9"/>
    <sheet name="Wydatki " sheetId="10" r:id="rId10"/>
    <sheet name="Dochody budż państwa" sheetId="11" r:id="rId11"/>
    <sheet name="Załącznik Nr 3" sheetId="12" r:id="rId12"/>
    <sheet name="zał2a" sheetId="13" r:id="rId13"/>
  </sheets>
  <definedNames>
    <definedName name="_xlnm.Print_Titles" localSheetId="4">'oświata'!$8:$8</definedName>
    <definedName name="_xlnm.Print_Titles" localSheetId="9">'Wydatki '!$8:$8</definedName>
    <definedName name="_xlnm.Print_Titles" localSheetId="2">'zalnr 1a '!$10:$10</definedName>
    <definedName name="_xlnm.Print_Titles" localSheetId="12">'zał2a'!$10:$10</definedName>
    <definedName name="_xlnm.Print_Titles" localSheetId="6">'Załącznik Nr 1'!$9:$9</definedName>
  </definedNames>
  <calcPr fullCalcOnLoad="1"/>
</workbook>
</file>

<file path=xl/sharedStrings.xml><?xml version="1.0" encoding="utf-8"?>
<sst xmlns="http://schemas.openxmlformats.org/spreadsheetml/2006/main" count="2023" uniqueCount="488">
  <si>
    <t>Dział</t>
  </si>
  <si>
    <t>Rozdział</t>
  </si>
  <si>
    <t>§</t>
  </si>
  <si>
    <t>Treść</t>
  </si>
  <si>
    <t>1.</t>
  </si>
  <si>
    <t>2.</t>
  </si>
  <si>
    <t>3.</t>
  </si>
  <si>
    <t>4.</t>
  </si>
  <si>
    <t>5.</t>
  </si>
  <si>
    <t>Rolnictwo i łowiectwo</t>
  </si>
  <si>
    <t>Prace geodezyjno - urządzeniowe na potrzeby  rolnictwa</t>
  </si>
  <si>
    <t>Dotacje celowe otrzymane z budżetu państwa na zadania bieżące z zakresu administracji rządowej oraz inne zadania zlecone ustawami realizowane przez powiat</t>
  </si>
  <si>
    <t>Gospodarka mieszkaniowa</t>
  </si>
  <si>
    <t>Gospodarka gruntami i nieruchomościami</t>
  </si>
  <si>
    <t>Wpływy z opłat za zarząd, użytkowanie i użytkowanie wieczyste nieruchomości</t>
  </si>
  <si>
    <t>Działalność usługowa</t>
  </si>
  <si>
    <t>Prace geodezyjne i kartograficzne (nieinwestycyjne</t>
  </si>
  <si>
    <t>Opracowania geodezyjne i kartograficzne</t>
  </si>
  <si>
    <t>Nadzór budowlany</t>
  </si>
  <si>
    <t>Administracja publiczna</t>
  </si>
  <si>
    <t>Urzędy wojewódzkie</t>
  </si>
  <si>
    <t>Komisje poborowe</t>
  </si>
  <si>
    <t>Bezpieczeństwo publiczne i ochrona  przeciwpożarowa</t>
  </si>
  <si>
    <t>Komendy Powiatowe Policji</t>
  </si>
  <si>
    <t>Komendy Powiatowe Państwowej Straży Pożarnej</t>
  </si>
  <si>
    <t>Ochrona zdrowia</t>
  </si>
  <si>
    <t>Wpływy z różnych opłat</t>
  </si>
  <si>
    <t>Zasiłki rodzinne, pielęgnacyjne i wychowawcze</t>
  </si>
  <si>
    <t>Powiatowe centra pomocy rodzinie</t>
  </si>
  <si>
    <t>Zespoły ds. orzekania o stopniu niepełnosprawności</t>
  </si>
  <si>
    <t>Powiatowe urzędy pracy</t>
  </si>
  <si>
    <t>Ogółem</t>
  </si>
  <si>
    <t>Transport i łączność</t>
  </si>
  <si>
    <t>235.030</t>
  </si>
  <si>
    <t>Drogi publiczne powiatowe</t>
  </si>
  <si>
    <t>Starostwa powiatowe</t>
  </si>
  <si>
    <t xml:space="preserve">      0gółem:</t>
  </si>
  <si>
    <t>Rozdz.</t>
  </si>
  <si>
    <t>Liceum Ogólnokształcące w Wyszkowie</t>
  </si>
  <si>
    <t>dział</t>
  </si>
  <si>
    <t>300.000</t>
  </si>
  <si>
    <t>80.000</t>
  </si>
  <si>
    <t>Zakup usług pozostałych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</si>
  <si>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</si>
  <si>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</si>
  <si>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</si>
  <si>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</si>
  <si>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</si>
  <si>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</si>
  <si>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Podróże służbowe krajowe</t>
  </si>
  <si>
    <t>Różne opłaty i składki</t>
  </si>
  <si>
    <t>Odpisy na ZFŚS</t>
  </si>
  <si>
    <t>Podatki od nieruchomości</t>
  </si>
  <si>
    <t>Opłaty na rzecz budżetu państwa</t>
  </si>
  <si>
    <t>Zakup pozostałych usług</t>
  </si>
  <si>
    <t>Dodatkowe wynagrodzenia roczne</t>
  </si>
  <si>
    <t>Zakup usług remontowych</t>
  </si>
  <si>
    <t>150.724</t>
  </si>
  <si>
    <t>Wynagrodzenia osobowe</t>
  </si>
  <si>
    <t>115.400</t>
  </si>
  <si>
    <t>10.000</t>
  </si>
  <si>
    <t>22.300</t>
  </si>
  <si>
    <t>43.000</t>
  </si>
  <si>
    <t>Różne wydatki na rzecz osób fizycznych</t>
  </si>
  <si>
    <t>32.620</t>
  </si>
  <si>
    <t>3.780</t>
  </si>
  <si>
    <t>5.540</t>
  </si>
  <si>
    <t>1.060</t>
  </si>
  <si>
    <t>Nagrody i wydatki osobowe nie zaliczane do wyn.</t>
  </si>
  <si>
    <t>Uposażenie funkcjonariuszy</t>
  </si>
  <si>
    <t>Pozostałe należności funkcjonariuszy</t>
  </si>
  <si>
    <t>Nagrody roczne funkcjonariuszy</t>
  </si>
  <si>
    <t>Zakup środków żywności</t>
  </si>
  <si>
    <t>Zakup leków i materiałów medycznych</t>
  </si>
  <si>
    <t>Nagrody i wydatki nie zaliczane do wynagr.</t>
  </si>
  <si>
    <t>Uposażenie funkcjonariuszy wypłacane przez rok</t>
  </si>
  <si>
    <t>Wydatki inwestycyjne</t>
  </si>
  <si>
    <t>Świadczenia społeczne</t>
  </si>
  <si>
    <t>Nagrody i wydatki nie zaliczane do wynagrodzeń</t>
  </si>
  <si>
    <t>Rożne wydatki na rzecz osób fizycznych</t>
  </si>
  <si>
    <t>Wydatki osobowe nie zaliczane do wynagrodzeń</t>
  </si>
  <si>
    <t>9.314.837</t>
  </si>
  <si>
    <t>Leśnictwo</t>
  </si>
  <si>
    <t>Nadzór nad gospodarką leśną</t>
  </si>
  <si>
    <t>Rady powiatów</t>
  </si>
  <si>
    <t>Podróże służbowe zagraniczne</t>
  </si>
  <si>
    <t>Zakup usług zdrowotnych</t>
  </si>
  <si>
    <t>Podatek VAT</t>
  </si>
  <si>
    <t>Wydatki inwestycyjne jednostek budżetowych</t>
  </si>
  <si>
    <t>Różne rozliczenia</t>
  </si>
  <si>
    <t>Różne rozliczenia finansowe</t>
  </si>
  <si>
    <t>Oświata i wychowanie</t>
  </si>
  <si>
    <t>Szkoły podstawowe specjalne</t>
  </si>
  <si>
    <t>Zakup pomocy naukowych i dydaktycznych</t>
  </si>
  <si>
    <t>Gimnazja specjalne</t>
  </si>
  <si>
    <t>Licea ogólnokształcące</t>
  </si>
  <si>
    <t>Dotacja podmiotowa z budżetu dla niepublicznej szkoły lub innej placówki oświatowo - wychow.</t>
  </si>
  <si>
    <t>Wpłaty na PFRON</t>
  </si>
  <si>
    <t>Odpis na ZFŚS</t>
  </si>
  <si>
    <t>Szkoły zawodowe specjalne</t>
  </si>
  <si>
    <t>Pozostała działalność</t>
  </si>
  <si>
    <t>Składki na ubezpieczenie zdrowotne oraz świadczenia dla osób nie objętych obowiązkiem ubezpieczenia zdrowotnego</t>
  </si>
  <si>
    <t>Placówki opiekuńczo - wychowawcze</t>
  </si>
  <si>
    <t>Nagrody i wydatki osob. nie zaliczane do wynagr.</t>
  </si>
  <si>
    <t>Środki żywności</t>
  </si>
  <si>
    <t>Domy Pomocy Społecznej</t>
  </si>
  <si>
    <t>Rodziny zastępcze</t>
  </si>
  <si>
    <t>Edukacyjna opieka wychowawcza</t>
  </si>
  <si>
    <t>Świetlice szkolne</t>
  </si>
  <si>
    <t>Specjalne ośrodki szkolno - wychowawcze</t>
  </si>
  <si>
    <t>Poradnie psychologiczno - pedagogiczne oraz inne poradnie specjalistyczne</t>
  </si>
  <si>
    <t>Zakup pomocy dydaktycznych</t>
  </si>
  <si>
    <t>Internaty i bursy szkolne</t>
  </si>
  <si>
    <t>Kultura i ochrona dziedzictwa narodowego</t>
  </si>
  <si>
    <t>Pozostałe zadania w zakresie kultury</t>
  </si>
  <si>
    <t>Kultura fizyczna i sport</t>
  </si>
  <si>
    <t>Dotacje celowe otrzymane z budżetu państwa na realizację bieżących zadań własnych powiatu</t>
  </si>
  <si>
    <t>Wpływy z opłaty komunikacyjnej</t>
  </si>
  <si>
    <t>Wpływy z różnych dochodów</t>
  </si>
  <si>
    <t>Udziały powiatów w podatkach stanowiących dochód budżetu państwa</t>
  </si>
  <si>
    <t>Podatek dochodowy od osób fizycznych</t>
  </si>
  <si>
    <t>Część oświatowa subwencji ogólnej dla jednostek samorządu terytorialnego</t>
  </si>
  <si>
    <t>Subwencje ogólne z budżetu państwa</t>
  </si>
  <si>
    <t>Pozostałe odsetki</t>
  </si>
  <si>
    <t>Specjalne ośrodki szkolno-wychowawcze</t>
  </si>
  <si>
    <t>193.724</t>
  </si>
  <si>
    <t>Dotacje celowe przekazane gminie na zadania bieżące realizowane na podstawie porozumień między jednostkami samorządu terytorialnego.</t>
  </si>
  <si>
    <t xml:space="preserve">Wpływy z różnych opłat </t>
  </si>
  <si>
    <t>pozostałe odsetki</t>
  </si>
  <si>
    <t>Szkoły zawodowe</t>
  </si>
  <si>
    <t>Dochody z najmu i dzierżawy składników majątkowych</t>
  </si>
  <si>
    <t xml:space="preserve">Wpływy z usług </t>
  </si>
  <si>
    <t>Różne oplaty i składki</t>
  </si>
  <si>
    <t>składki na ubezpieczenie społeczne</t>
  </si>
  <si>
    <t>Składki na fundusz pracy</t>
  </si>
  <si>
    <t>OŚWIATA I WYCHOWANIE   EDUKACYJNA OPIEKA WYCHOWAWCZA</t>
  </si>
  <si>
    <t>Szkoła podstawowa specjalna w Brańszczyku</t>
  </si>
  <si>
    <t>Szkoła podstawowa specjalna w Wyszkowie</t>
  </si>
  <si>
    <t>Gimnazjum Specjalne w Wyszkowie</t>
  </si>
  <si>
    <t>Składki na ubezpieczenie społeczne</t>
  </si>
  <si>
    <t xml:space="preserve">Wynagrodzenia osobowe </t>
  </si>
  <si>
    <t>Skladki na PFRON</t>
  </si>
  <si>
    <t xml:space="preserve">Zakup energii </t>
  </si>
  <si>
    <t>Społeczne Liceum Ogólnokształcące w Wyszkowie</t>
  </si>
  <si>
    <t>Dotacja podmiotowa z budżetu dla niepublicznej szkoły lub innej niepublicznej placówki oświatowo - wychowawczej</t>
  </si>
  <si>
    <t>Zespół Szkół w Zabrodziu</t>
  </si>
  <si>
    <t>Zespół Szkół w Długosiodle</t>
  </si>
  <si>
    <t>Szkoła Zawodowa Specjalna w Wyszkowie</t>
  </si>
  <si>
    <t>Ośrodek Wychowawczy Zgromadzenia Sióstr Franciszkanek Rodziny Maryi w Brańszczyku</t>
  </si>
  <si>
    <t>Ośrodek Szkolno Wychowawczy w Wyszkowie</t>
  </si>
  <si>
    <t>Poradnia Psychologiczno - Pedagogiczna w Wyszkowie</t>
  </si>
  <si>
    <t>Bursa Szkolna w Wyszkowie</t>
  </si>
  <si>
    <t>Podatek od nieruchomości</t>
  </si>
  <si>
    <t>Obsługa długu publicznego</t>
  </si>
  <si>
    <t>Obsługa papierów wartościowych pożyczek i kredytów jednosteka samorządu terytorialnego</t>
  </si>
  <si>
    <t>Różne dochody</t>
  </si>
  <si>
    <t>Wynagrodzenia osobowe                                         - nagrody starosty dla nauczycieli z okazji Dnia KEN</t>
  </si>
  <si>
    <t>PLAN ZADAŃ REALIZOWANYCH W DRODZE POROZUMIENIA I UMÓW MIĘDZY JEDNOSTKAMI SAMORZĄDOWYMI ( różnymi szczeblami )</t>
  </si>
  <si>
    <t>Rozdz</t>
  </si>
  <si>
    <t>Wynagrodzenia osobowe pracowników                     - nagrody starosty z okazji Dnia KEN</t>
  </si>
  <si>
    <t>Wpływy z opłat za zarząd, użytkowanie  i użytkowanie wieczyste nieruchomości</t>
  </si>
  <si>
    <t>Grzywny, mandaty i  inne kary pieniężne od ludności</t>
  </si>
  <si>
    <t>Obrona cywilna</t>
  </si>
  <si>
    <t xml:space="preserve">Składki na ubezpieczenie zdrowotne </t>
  </si>
  <si>
    <t>1</t>
  </si>
  <si>
    <t>2</t>
  </si>
  <si>
    <t>3</t>
  </si>
  <si>
    <t>4</t>
  </si>
  <si>
    <t>5</t>
  </si>
  <si>
    <t xml:space="preserve">Zakup usług pozostałych                                        </t>
  </si>
  <si>
    <t xml:space="preserve">Składki na  ubezpieczenia zdrowotne                                             </t>
  </si>
  <si>
    <t>Centra kształcenia ustawicznego i praktycznego oraz ośrodki dokształcania zawodowego</t>
  </si>
  <si>
    <t xml:space="preserve">                                                Ogółem</t>
  </si>
  <si>
    <t>Centra kształcenia ustawicznego i praktycznego</t>
  </si>
  <si>
    <t>Rozliczenia z tytułu poręczeń i gwarancji udzielonych przez Skarb Państwa lub jednostkę samorządu terytorialnego</t>
  </si>
  <si>
    <t>Pozostałe podatki na rzecz budżetówj.s.t.</t>
  </si>
  <si>
    <t>Wydatki na zakupy inwestycyjne</t>
  </si>
  <si>
    <t>Nagrody i wydatki osobowe nie zaliczane do wynagrodzeń</t>
  </si>
  <si>
    <t>Pozostała działalność - promocja</t>
  </si>
  <si>
    <t xml:space="preserve">Zakup materiałów i wyposażenia                            </t>
  </si>
  <si>
    <t>Wpływy z opłat za koncesje i licencje</t>
  </si>
  <si>
    <t>Komisje egzaminacyjne</t>
  </si>
  <si>
    <t>Dokształcanie i doskonalenie nauczycieli</t>
  </si>
  <si>
    <t>Rady Powiatu w Wyszkowie</t>
  </si>
  <si>
    <t>Lp.</t>
  </si>
  <si>
    <t xml:space="preserve">                                                                                                                                                                                          do Uchwały Nr </t>
  </si>
  <si>
    <t xml:space="preserve">                                                                                                                                                                                          Rady Powiatu w Wyszkowie</t>
  </si>
  <si>
    <t xml:space="preserve">                                                                                                                                                                                          z dnia  </t>
  </si>
  <si>
    <t>Dz.</t>
  </si>
  <si>
    <t>Nazwa Programu inwestycyjnego</t>
  </si>
  <si>
    <t>Jednostka organizacyjna realizująca program lub koordynująca wykonanie programu</t>
  </si>
  <si>
    <t>Okres realizacji programu</t>
  </si>
  <si>
    <t>Lączne nakłady inwestycyjne</t>
  </si>
  <si>
    <t>Wysokość wydatków w latach</t>
  </si>
  <si>
    <t>środki własne</t>
  </si>
  <si>
    <t xml:space="preserve">środki </t>
  </si>
  <si>
    <t>własne</t>
  </si>
  <si>
    <t>Starostwo Powiatowe w Wyszkowie</t>
  </si>
  <si>
    <t>środki</t>
  </si>
  <si>
    <t>inne</t>
  </si>
  <si>
    <t xml:space="preserve">inne </t>
  </si>
  <si>
    <t>Nakłady inwest. poniesione w latach ubiegłych</t>
  </si>
  <si>
    <t>Centrum Kształcenia Praktycznego w Wyszkowie</t>
  </si>
  <si>
    <t>DZ.00 - PRZYCHODY I ROZCHODY ZWIĄZANE Z FINANSOWANIEM NIEDOBORU I</t>
  </si>
  <si>
    <t>ROZDYSPONOWANIEM NADWYŻKI BUDŻETOWEJ ORAZ Z PRYWATYZACJĄ MAJĄTKU</t>
  </si>
  <si>
    <t>JEDNOSTEK SAMORZĄDU TERYTORIALNEGO</t>
  </si>
  <si>
    <t>Kwota</t>
  </si>
  <si>
    <t>Klasyfikacja przychodów i rozchodów</t>
  </si>
  <si>
    <t>Planowane dochody</t>
  </si>
  <si>
    <t>Planowane wydatki</t>
  </si>
  <si>
    <t>Wynik</t>
  </si>
  <si>
    <t>różnica 1+2  (+)</t>
  </si>
  <si>
    <t>lub między 2 i 1 (-)</t>
  </si>
  <si>
    <t>I.</t>
  </si>
  <si>
    <t>Źródła sfinansowania deficytu</t>
  </si>
  <si>
    <t>Sprzedaż papierów wartościowych (+)</t>
  </si>
  <si>
    <t>Kredyty zaciągane w bankach krajowych (+)</t>
  </si>
  <si>
    <t>Pożyczki (+)</t>
  </si>
  <si>
    <t>Prywatyzacja majątku (+)</t>
  </si>
  <si>
    <t>Nadwyżka budzetu z lat ubiegłych (+)</t>
  </si>
  <si>
    <t>Wolne środki wynikające z rozliczeń kredytów i pożyczek z lat ubiegłych</t>
  </si>
  <si>
    <t>Przeznaczenie nadwyżki budzetowej</t>
  </si>
  <si>
    <t>Wykup papierów wartościowych  (-)</t>
  </si>
  <si>
    <t>Spłata pożyczki (-)</t>
  </si>
  <si>
    <t>Spłata kredytu (-)</t>
  </si>
  <si>
    <t>Udzielone pożyczki (-)</t>
  </si>
  <si>
    <t>6.</t>
  </si>
  <si>
    <t>II.</t>
  </si>
  <si>
    <t>III.</t>
  </si>
  <si>
    <t>§ 992</t>
  </si>
  <si>
    <t>Finansowanie (I - II)</t>
  </si>
  <si>
    <t>Załącznik Nr 3</t>
  </si>
  <si>
    <t>Gimnazjum Specjalne w Brańszczyku</t>
  </si>
  <si>
    <t>Zespół Szkół Nr 1</t>
  </si>
  <si>
    <t>Zespół Szkół Nr 2</t>
  </si>
  <si>
    <t>Pozostałe podatki na rzecz budżetów j.s.t.</t>
  </si>
  <si>
    <t>Świetlica szkolna  przy ZS Nr 1 w Wyszkowie</t>
  </si>
  <si>
    <t>Świetlica szkolna przy ZS Nr 2  w Wyszkowie</t>
  </si>
  <si>
    <t>Rezerwy ogólne i celowe</t>
  </si>
  <si>
    <t>Rezerwy</t>
  </si>
  <si>
    <t xml:space="preserve">                                                                                                       </t>
  </si>
  <si>
    <t>Załącznik Nr 2b</t>
  </si>
  <si>
    <t>Zakup leków i materiałów opatrunkowych</t>
  </si>
  <si>
    <t xml:space="preserve">Zakup usług pozostałych                                         </t>
  </si>
  <si>
    <t xml:space="preserve">Różne opłaty i składki                                           </t>
  </si>
  <si>
    <r>
      <t xml:space="preserve">Transport </t>
    </r>
    <r>
      <rPr>
        <sz val="8"/>
        <rFont val="Arial"/>
        <family val="2"/>
      </rPr>
      <t> </t>
    </r>
    <r>
      <rPr>
        <b/>
        <sz val="8"/>
        <rFont val="Arial"/>
        <family val="2"/>
      </rPr>
      <t xml:space="preserve"> i łączność</t>
    </r>
  </si>
  <si>
    <t>Dotacje celowe z budżetu na finansowanie lub dofinansowanie kosztów realizacji inwestycji i zakupów inwestycyjnych sektora finansów publicznych</t>
  </si>
  <si>
    <t>I Liceum Ogólnokształcące dla Dorosłych TWP w Wyszkowie</t>
  </si>
  <si>
    <t>Przewodniczący Rady</t>
  </si>
  <si>
    <t>Marek Owsianka</t>
  </si>
  <si>
    <t>A</t>
  </si>
  <si>
    <t>PLANOWANE  DOCHODY  POWIATU  OGÓŁEM W LATACH</t>
  </si>
  <si>
    <t>Rodzaj zadłużenia</t>
  </si>
  <si>
    <t>Kwota PLN</t>
  </si>
  <si>
    <t>Kredytodawca Pożyczkodawca</t>
  </si>
  <si>
    <t>Data zaciągnięcia kredytu / pożyczki</t>
  </si>
  <si>
    <t>Kredyty</t>
  </si>
  <si>
    <t>BS Wyszków</t>
  </si>
  <si>
    <t xml:space="preserve">25.10.2001 </t>
  </si>
  <si>
    <t>C</t>
  </si>
  <si>
    <t>Pożyczki</t>
  </si>
  <si>
    <t>W.F.O.Ś.G.W Warszawa</t>
  </si>
  <si>
    <t>25.11.1999</t>
  </si>
  <si>
    <t>D</t>
  </si>
  <si>
    <t>Ogółem spłata/wykupkapitału</t>
  </si>
  <si>
    <t>E</t>
  </si>
  <si>
    <t>Wymagalne zobowiąz.z tytułu:udzielonych poręczeń dla SP ZZOZ Wyszków</t>
  </si>
  <si>
    <t>F</t>
  </si>
  <si>
    <t>Obsługa odsetek/dyskonta</t>
  </si>
  <si>
    <t>Wypłaty z tyt. poręczeń</t>
  </si>
  <si>
    <t>G</t>
  </si>
  <si>
    <t>Razem spłata/wykup+obsługa długu D+F</t>
  </si>
  <si>
    <t>H</t>
  </si>
  <si>
    <t>Wskaźnik G/A % (art. 113 ustawy o fin. publ. maks. 15  %)</t>
  </si>
  <si>
    <t>I</t>
  </si>
  <si>
    <t>Całkowite zadłużeniePowiatu na koniec roku budżetowego</t>
  </si>
  <si>
    <t>J</t>
  </si>
  <si>
    <t>Wskaźnik I/A % ( art. 114 ustawy o fin. publ.maks. 60 %)</t>
  </si>
  <si>
    <t>Plan na 2004r.</t>
  </si>
  <si>
    <t>Plan na   2004 r.</t>
  </si>
  <si>
    <t xml:space="preserve">  PLAN   WYDATKOW   NA   2004r. </t>
  </si>
  <si>
    <t>Plan na 2004 r.</t>
  </si>
  <si>
    <r>
      <t>I</t>
    </r>
    <r>
      <rPr>
        <b/>
        <i/>
        <sz val="8"/>
        <rFont val="Arial"/>
        <family val="2"/>
      </rPr>
      <t>nternat  LO w Wyszkowie</t>
    </r>
  </si>
  <si>
    <t xml:space="preserve">  PLAN   DOCHODÓW   NA   2004r.</t>
  </si>
  <si>
    <t>010</t>
  </si>
  <si>
    <t>01005</t>
  </si>
  <si>
    <t>020</t>
  </si>
  <si>
    <t>02002</t>
  </si>
  <si>
    <t xml:space="preserve">  PLAN   WYDATKOW   NA   2004r.</t>
  </si>
  <si>
    <t>Nagrody i wydatki osobowe  nie zaliczane do wynagrodzeń</t>
  </si>
  <si>
    <t>Licea profilowane</t>
  </si>
  <si>
    <t>Składki na PFRON</t>
  </si>
  <si>
    <t>Dochody od osób prawnych, od osób fizycznych i od innych jednostek nieposiadających osobowości prawnej oraz wydatki związane z ich poborem</t>
  </si>
  <si>
    <t>02001</t>
  </si>
  <si>
    <t>Gospodarka leśna</t>
  </si>
  <si>
    <t>Prace geodezyjne i kartograficzne (nieinwestycyjne)</t>
  </si>
  <si>
    <t>Komendy powiatowe Państwowej Straży Pożarnej</t>
  </si>
  <si>
    <t>Część wyrównawcza subwencji ogólnej dla powiatów</t>
  </si>
  <si>
    <t>852</t>
  </si>
  <si>
    <t>Pomoc społeczna</t>
  </si>
  <si>
    <t>85201</t>
  </si>
  <si>
    <t>85202</t>
  </si>
  <si>
    <t>85204</t>
  </si>
  <si>
    <t>85218</t>
  </si>
  <si>
    <t>853</t>
  </si>
  <si>
    <t>Pozostałe zadania w zakresie polityki społecznej</t>
  </si>
  <si>
    <t>85216</t>
  </si>
  <si>
    <t>Zespoły do spraw orzekania o niepełnosprawności</t>
  </si>
  <si>
    <t>Państwowy Fundusz Rehabilitacji Osób Niepełnosprawnych</t>
  </si>
  <si>
    <t>Poradnie psychologiczno - pedagogiczne, w tym poradnie specjalistyczne</t>
  </si>
  <si>
    <t>Wypłaty z tytułu gwarancji i poręczeń</t>
  </si>
  <si>
    <t>Odsetki i dyskonto od krajowych skarbowych papierów wartościowych oraz od krajowych pożyczek i kredytów</t>
  </si>
  <si>
    <t>Dotacja podmiotowa z budżetu dla jednostek niezaliczanych do sektora finansów publicznych</t>
  </si>
  <si>
    <t xml:space="preserve">Świadczenia społeczne                                           </t>
  </si>
  <si>
    <t>Dotacja podmiotowa z budżetu dla niepublicznej szkoły systemu oświaty</t>
  </si>
  <si>
    <t>Załącznik Nr 2</t>
  </si>
  <si>
    <t xml:space="preserve">Inne środki </t>
  </si>
  <si>
    <t>2003 - 2005</t>
  </si>
  <si>
    <t>w tym:  koszt robót budowlanych</t>
  </si>
  <si>
    <t>dokumentacja, nadzór inwestorski i autorski, urządzenia sportowe</t>
  </si>
  <si>
    <t>w tym:300 000</t>
  </si>
  <si>
    <t>II transza</t>
  </si>
  <si>
    <t>kieszonkowe dla wychowanków - 10.000 zł</t>
  </si>
  <si>
    <t>usamodzielnienie wychowanków placówek opiekuńczo - wychowawczych - 54.220 zł</t>
  </si>
  <si>
    <t>DPS Fiszor - 1.308.300 zł</t>
  </si>
  <si>
    <t>DPS Niegów - 1.572.900 zł</t>
  </si>
  <si>
    <t>Nagrody i wydatki osobowe nie zaliczane do wynagrodzeń osobowych</t>
  </si>
  <si>
    <t>2110</t>
  </si>
  <si>
    <t>2460</t>
  </si>
  <si>
    <t>Środki otrzymane od pozostałych jednostek zaliczanych do sektora finansów publicznych na realizację zadań bieżących jednostek zaliczanych do sektora finansów publicznych</t>
  </si>
  <si>
    <t>0470</t>
  </si>
  <si>
    <t>0690</t>
  </si>
  <si>
    <t>0420</t>
  </si>
  <si>
    <t>0590</t>
  </si>
  <si>
    <t>0750</t>
  </si>
  <si>
    <t>0920</t>
  </si>
  <si>
    <t>0970</t>
  </si>
  <si>
    <t>0010</t>
  </si>
  <si>
    <t>0020</t>
  </si>
  <si>
    <t>Podatek dochodowy od osób prawnych</t>
  </si>
  <si>
    <t>2920</t>
  </si>
  <si>
    <t>80102</t>
  </si>
  <si>
    <t>2130</t>
  </si>
  <si>
    <t>0830</t>
  </si>
  <si>
    <t xml:space="preserve">PROGNOZA  DŁUGU POWIATU NA 31 GRUDNIA 2004  R.   I  LATA NASTĘPNE  </t>
  </si>
  <si>
    <t>ZWIĄZANYCH Z REALIZACJĄ ZADAŃ Z ZAKRESU ADMINISTRACJI RZĄDOWEJ I INNYCH ZADAŃ ZLECONYCH POWIATOWI</t>
  </si>
  <si>
    <t xml:space="preserve">PLAN DOCHODÓW NA 2004 R. 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</si>
  <si>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</si>
  <si>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</t>
  </si>
  <si>
    <t xml:space="preserve">                                                                                         </t>
  </si>
  <si>
    <t>Załącznik Nr 1a</t>
  </si>
  <si>
    <t xml:space="preserve">Rady Powiatu w Wyszkowie </t>
  </si>
  <si>
    <t>z dnia</t>
  </si>
  <si>
    <t>Plan dochodów na 2004 r. podlegających przekazaniu do budżetu państwa związanych z realizacją zadań z zakresu administracji rządowej i innych zadań zleconych</t>
  </si>
  <si>
    <t>0570</t>
  </si>
  <si>
    <t>Załącznik Nr 2a</t>
  </si>
  <si>
    <t>do Uchwały Nr</t>
  </si>
  <si>
    <t xml:space="preserve">                                                                           </t>
  </si>
  <si>
    <t xml:space="preserve">                                                                                </t>
  </si>
  <si>
    <t xml:space="preserve">                                                                    </t>
  </si>
  <si>
    <t xml:space="preserve">                                                                      </t>
  </si>
  <si>
    <t xml:space="preserve">                </t>
  </si>
  <si>
    <t>PLAN NA 2004 R.</t>
  </si>
  <si>
    <t>WYDATKÓW ZWIĄZANYCH Z REALIZACJĄ ZADAŃ Z ZAKRESU ADMINISTRACJI RZĄDOWEJ I INNYCH ZADAŃ ZLECONYCH POWIATOWI</t>
  </si>
  <si>
    <t>Kary i odszkodowania wypłacane na rzecz osób fizycznych</t>
  </si>
  <si>
    <t>Wynagrodzenia osobowe członków korpusu służby cywilnej</t>
  </si>
  <si>
    <t>Ratownictwo medyczne</t>
  </si>
  <si>
    <t>85141</t>
  </si>
  <si>
    <t>85220</t>
  </si>
  <si>
    <t>Jednostki specjalistyczne poradnictwa rodzinnego</t>
  </si>
  <si>
    <t>Koszty postępowania sądowego i prokuratorskiego</t>
  </si>
  <si>
    <t>Załącznik Nr 1</t>
  </si>
  <si>
    <t>Dotacje celowe przekazywane gminie na zadania bieżące realizowane na podstawie porozumień ( umów ) między jednostkami samorządu terytorialnego</t>
  </si>
  <si>
    <t>Dotacje celowe przekazane gminie  na inwestycje i zakupy inwestycyjne realizowane na podstawie porozumień (umów) między jednostkami samorządu terytorialnego</t>
  </si>
  <si>
    <t>Biblioteki</t>
  </si>
  <si>
    <t>6290</t>
  </si>
  <si>
    <t>Środki na dofinansowanie własnych inwestycji powiatu pozyskane z innych źródeł</t>
  </si>
  <si>
    <t>Załącznik Nr 4</t>
  </si>
  <si>
    <t>Wymiana dachu na budynku Starostwa</t>
  </si>
  <si>
    <t>I etap budowy SOR wraz z drogami dojazdowymi i kanalizacją odwadniającą</t>
  </si>
  <si>
    <t>SPZZOZ w Wyszkowie</t>
  </si>
  <si>
    <t>2003    -     2004</t>
  </si>
  <si>
    <t>DPS Brańszczyk</t>
  </si>
  <si>
    <t>Środek transportu - udział własny</t>
  </si>
  <si>
    <t xml:space="preserve"> WYDATKI INWESTYCYJNE W ROKU BUDŻETOWYM 2004 ORAZ NA PROGRAMY WIELOLETNIE</t>
  </si>
  <si>
    <t>Załącznik Nr 5</t>
  </si>
  <si>
    <t>§ 952</t>
  </si>
  <si>
    <t>Załącznik do części opisowej</t>
  </si>
  <si>
    <t>projektu budżetu na 2004 r.</t>
  </si>
  <si>
    <t>Podróże słuzbowe krajowe</t>
  </si>
  <si>
    <t>Liceum Ogólnokształcące przy ZS Nr 1</t>
  </si>
  <si>
    <t>Liceum Ogólnokształcące w Zabrodziu</t>
  </si>
  <si>
    <t>Liceum Ogólnokształcące w Długosiodle</t>
  </si>
  <si>
    <t>Liceum profilowane ZS Nr 1</t>
  </si>
  <si>
    <t>Zakup usług zdrowotnyvh</t>
  </si>
  <si>
    <t>Liceum profilowane   ZS Nr 2</t>
  </si>
  <si>
    <t>Fundusz świadczeń socjalnych - emeryci</t>
  </si>
  <si>
    <t>Dotacje celowe przekazane gminie na zadania inwestycyjne realizowane na podstawie porozumień między jst</t>
  </si>
  <si>
    <t>Kary i odszkodowania na rzecz osób fizycznych</t>
  </si>
  <si>
    <t>Wynagrodzenia osobowe pracowników korpusu służbu cywilnej</t>
  </si>
  <si>
    <t>rezerwa celowa na wydatki odprawy emerytalne, awanse zawodowe nauczycieli i remonty w dziale "Oświata i wychowanie" oraz "Edukacyjna opieka wychowawcza"</t>
  </si>
  <si>
    <t>Liceum Społeczne w Wyszkowie- 170.598 zł</t>
  </si>
  <si>
    <t>I Liceum Ogólnokształcące dla Dorosłych TWP - 94.800 zł</t>
  </si>
  <si>
    <t>PUP - 654.600 zł</t>
  </si>
  <si>
    <t>placówki opiek-wychow. - 37.200 zł</t>
  </si>
  <si>
    <t>za uczniów - 500 zł</t>
  </si>
  <si>
    <t>Pozostałe podatki na rzecz jst</t>
  </si>
  <si>
    <t>92116</t>
  </si>
  <si>
    <t>Dotacje celowe przekazane gminie na zadania bieżace realizowane na podstawie porozumień między jst</t>
  </si>
  <si>
    <t>w tym:664.100</t>
  </si>
  <si>
    <t>75832</t>
  </si>
  <si>
    <t>Część równoważaca subwencji ogólnej dla powiatów</t>
  </si>
  <si>
    <t>0770</t>
  </si>
  <si>
    <t>Wpłaty z tytułu odpłatnego nabycia prawa własności nieruchomości</t>
  </si>
  <si>
    <t>85111</t>
  </si>
  <si>
    <t>Szpitale ogólne</t>
  </si>
  <si>
    <t>6300</t>
  </si>
  <si>
    <t>Wpływy z tytułu pomocy finansowej udzielanej między jednostkami samorzadu terytorialnego na dofinansowanie własnych zadań inwestycyjnych i zakupów inwestycyjnych</t>
  </si>
  <si>
    <t>6260</t>
  </si>
  <si>
    <t>Dotacje otrzymane z funduszy celowych na finansowanie lub dofinansowanie kosztów realizacji inwestycji i zakupów inwestycyjnych jednostek sektora finansów publicznych</t>
  </si>
  <si>
    <t>2440</t>
  </si>
  <si>
    <t>Dotacje otrzymane z funduszy celowych na realizację zadań bieżących jednostek sektora finansów publicznych</t>
  </si>
  <si>
    <t>600</t>
  </si>
  <si>
    <t>60014</t>
  </si>
  <si>
    <t>6292</t>
  </si>
  <si>
    <t>do Uchwały Nr XV/89/2004</t>
  </si>
  <si>
    <t>z dnia 20 lutego 2004 r.</t>
  </si>
  <si>
    <t>Do Uchwały Nr XV/89/2004</t>
  </si>
  <si>
    <t>Załączni Nr 1 b</t>
  </si>
  <si>
    <t>z tego dochody powiatu 100.000 PLN</t>
  </si>
  <si>
    <t>z tego dochody powiatu - 100 PLN</t>
  </si>
  <si>
    <t>Załącznik Nr 2c</t>
  </si>
  <si>
    <t>z dnia  20 lutego 2004r.</t>
  </si>
  <si>
    <t xml:space="preserve">Plan dotacji podmiotowych na 2004 r. </t>
  </si>
  <si>
    <t>udzielonych dla jednostek nie zaliczanych do sektora finansów publicznych</t>
  </si>
  <si>
    <t>Nazwa podmiotu</t>
  </si>
  <si>
    <t>4000</t>
  </si>
  <si>
    <t>85395</t>
  </si>
  <si>
    <t>2580</t>
  </si>
  <si>
    <t>Dotacja podmiotowa z budżetu dla jednostek nie zaliczanych do sektora finansów publicznych</t>
  </si>
  <si>
    <t>Polskie Stowarzyszenie na Rzecz Osób z Upośledzeniem Umysłowym</t>
  </si>
  <si>
    <t>921</t>
  </si>
  <si>
    <t>92105</t>
  </si>
  <si>
    <t>Ochotnicza Straż Pożarna w Wyszkowie - Młodzieżowa Orkiestra Dęta OSP</t>
  </si>
  <si>
    <t>Stowarzyszenie Przyjaciół Wyszkowa Puszczy Białej i Kamienieckiej</t>
  </si>
  <si>
    <t xml:space="preserve">Klub Ekologiczny - Muzeum 1920 r. </t>
  </si>
  <si>
    <t>Stowarzyszenie Pomocy Szkole - Koło przy I LO w Wyszkowie</t>
  </si>
  <si>
    <t>Szkoła Sztuki Walki i Samoobrony "Kobra"</t>
  </si>
  <si>
    <t>Nadbużańskie Towarzystwo Piłkarskie "Wyszków"</t>
  </si>
  <si>
    <t>Powiatowy  Szkolny Związek Sportowy w Wyszkowie</t>
  </si>
  <si>
    <t>Dotacje celowe przekazane gminie na zadania bieżące realizowane na podstawie porozumień między jst</t>
  </si>
  <si>
    <t xml:space="preserve">Wydatki inwestycyjne </t>
  </si>
  <si>
    <t>Honoraria</t>
  </si>
  <si>
    <t>75405</t>
  </si>
  <si>
    <t>Komendy powiatowe policji</t>
  </si>
  <si>
    <t>Wpłaty jednostek na rzecz środków specjalnych</t>
  </si>
  <si>
    <t xml:space="preserve">Wydatki na zakupy inwestycyjne </t>
  </si>
  <si>
    <t>rezerwa celowa na wydatki: odprawy emerytalne, awanse zawodowe nauczycieli i remonty w dziale "Oświata i wychowanie" oraz "Edukacyjna opieka wychowawcza"</t>
  </si>
  <si>
    <t xml:space="preserve">PUP </t>
  </si>
  <si>
    <t>placówki opiek-wychow.</t>
  </si>
  <si>
    <t xml:space="preserve">za uczniów </t>
  </si>
  <si>
    <t>Pozostałe odsetki - PUP</t>
  </si>
  <si>
    <t>Oplaty na rzecz budzetu jst.</t>
  </si>
  <si>
    <t>Opłaty na rzecz budżetu jst</t>
  </si>
  <si>
    <t>Dotacja podmiotowa z budzetu dla jednostek niezaliczanych do sektora finansów publicznych</t>
  </si>
  <si>
    <t>Droga odnowy nawierzchni dróg - zobowiązania z roku 2003</t>
  </si>
  <si>
    <t>Przebudowa drogi Nr 28534 Kamieńczyk - Puste Łąki   na długości 2,05 km w miejscowości Puste Łąki, Loretto. Program SAPARD.</t>
  </si>
  <si>
    <t>Modernizacja drogi Nr 28536 Wyszków - Długosiodło na długości 2,21 km w miejscowości Sieczychy.   Program SAPARD.</t>
  </si>
  <si>
    <t>Budowa chodników</t>
  </si>
  <si>
    <t>Gmina Brańszczyk</t>
  </si>
  <si>
    <t>Gmina Długosiodło</t>
  </si>
  <si>
    <t>Gmina Rząśnik</t>
  </si>
  <si>
    <t>Gmina Somianka</t>
  </si>
  <si>
    <t>Gmina Zabrodzie</t>
  </si>
  <si>
    <t>Zakupy inwestycyjne:</t>
  </si>
  <si>
    <t>środek transportu dla Starostwa</t>
  </si>
  <si>
    <t>środek trensportu dla Poradni PP w Wyszkowie</t>
  </si>
  <si>
    <t xml:space="preserve">zestawy komputerowe </t>
  </si>
  <si>
    <t>Dofinansowanie zakupu samochodu dla Komendy Powiatowej Policji</t>
  </si>
  <si>
    <t>Zakup samochodu ratowniczo - gaśniczego</t>
  </si>
  <si>
    <t>Komenda Powiatowa PSP w Wyszkowie</t>
  </si>
  <si>
    <t>Budowa hali sportowej z zapleczem socjalnym i łącznikiem administracyjnym przyI LO w Wyszkowie</t>
  </si>
  <si>
    <t>Zakup specjalistycznego sprzętu medycznego</t>
  </si>
  <si>
    <t>SOSW w Wyszkowie</t>
  </si>
  <si>
    <t xml:space="preserve">  PLAN   FINANSOWY   NA   2004r.</t>
  </si>
  <si>
    <t xml:space="preserve">do Uchwały Nr </t>
  </si>
  <si>
    <t xml:space="preserve">z dnia </t>
  </si>
  <si>
    <t>w tym: 85.407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</si>
</sst>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0"/>
    <numFmt numFmtId="168" formatCode="0.00000%"/>
    <numFmt numFmtId="169" formatCode="0.0000%"/>
    <numFmt numFmtId="170" formatCode="0.000%"/>
    <numFmt numFmtId="171" formatCode="0.0%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_ ;\-#,##0\ "/>
    <numFmt numFmtId="179" formatCode="_-* #,##0.0\ _z_ł_-;\-* #,##0.0\ _z_ł_-;_-* &quot;-&quot;??\ _z_ł_-;_-@_-"/>
    <numFmt numFmtId="180" formatCode="_-* #,##0\ _z_ł_-;\-* #,##0\ _z_ł_-;_-* &quot;-&quot;??\ _z_ł_-;_-@_-"/>
    <numFmt numFmtId="181" formatCode="_-* #,##0.000\ _z_ł_-;\-* #,##0.000\ _z_ł_-;_-* &quot;-&quot;??\ _z_ł_-;_-@_-"/>
    <numFmt numFmtId="182" formatCode="_-* #,##0.0000\ _z_ł_-;\-* #,##0.0000\ _z_ł_-;_-* &quot;-&quot;??\ _z_ł_-;_-@_-"/>
    <numFmt numFmtId="183" formatCode="_-* #,##0.00000\ _z_ł_-;\-* #,##0.00000\ _z_ł_-;_-* &quot;-&quot;??\ _z_ł_-;_-@_-"/>
    <numFmt numFmtId="184" formatCode="_-* #,##0.000000\ _z_ł_-;\-* #,##0.000000\ _z_ł_-;_-* &quot;-&quot;??\ _z_ł_-;_-@_-"/>
    <numFmt numFmtId="185" formatCode="_-* #,##0.0000000\ _z_ł_-;\-* #,##0.0000000\ _z_ł_-;_-* &quot;-&quot;??\ _z_ł_-;_-@_-"/>
    <numFmt numFmtId="186" formatCode="_-* #,##0.00000000\ _z_ł_-;\-* #,##0.00000000\ _z_ł_-;_-* &quot;-&quot;??\ _z_ł_-;_-@_-"/>
    <numFmt numFmtId="187" formatCode="_-* #,##0.000000000\ _z_ł_-;\-* #,##0.000000000\ _z_ł_-;_-* &quot;-&quot;??\ _z_ł_-;_-@_-"/>
    <numFmt numFmtId="188" formatCode="_-* #,##0.0000000000\ _z_ł_-;\-* #,##0.0000000000\ _z_ł_-;_-* &quot;-&quot;??\ _z_ł_-;_-@_-"/>
    <numFmt numFmtId="189" formatCode="_-* #,##0.00000000000\ _z_ł_-;\-* #,##0.00000000000\ _z_ł_-;_-* &quot;-&quot;??\ _z_ł_-;_-@_-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7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 CE"/>
      <family val="2"/>
    </font>
    <font>
      <sz val="7"/>
      <name val="Times New Roman"/>
      <family val="1"/>
    </font>
    <font>
      <u val="singleAccounting"/>
      <sz val="8"/>
      <name val="Arial"/>
      <family val="2"/>
    </font>
    <font>
      <b/>
      <sz val="7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DashDotDot">
        <color indexed="19"/>
      </right>
      <top>
        <color indexed="63"/>
      </top>
      <bottom>
        <color indexed="63"/>
      </bottom>
    </border>
    <border>
      <left/>
      <right style="mediumDashDotDot">
        <color indexed="19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medium"/>
    </border>
    <border>
      <left style="double"/>
      <right style="thin"/>
      <top style="medium"/>
      <bottom style="double"/>
    </border>
    <border>
      <left>
        <color indexed="63"/>
      </left>
      <right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3" fontId="6" fillId="0" borderId="6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justify" vertical="top" wrapText="1"/>
    </xf>
    <xf numFmtId="0" fontId="7" fillId="0" borderId="9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8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15" xfId="0" applyFont="1" applyBorder="1" applyAlignment="1">
      <alignment/>
    </xf>
    <xf numFmtId="0" fontId="3" fillId="0" borderId="5" xfId="0" applyFont="1" applyBorder="1" applyAlignment="1">
      <alignment/>
    </xf>
    <xf numFmtId="180" fontId="3" fillId="0" borderId="5" xfId="15" applyNumberFormat="1" applyFont="1" applyBorder="1" applyAlignment="1">
      <alignment wrapText="1"/>
    </xf>
    <xf numFmtId="180" fontId="3" fillId="0" borderId="5" xfId="15" applyNumberFormat="1" applyFont="1" applyBorder="1" applyAlignment="1">
      <alignment/>
    </xf>
    <xf numFmtId="180" fontId="3" fillId="0" borderId="6" xfId="15" applyNumberFormat="1" applyFont="1" applyBorder="1" applyAlignment="1">
      <alignment/>
    </xf>
    <xf numFmtId="180" fontId="3" fillId="0" borderId="15" xfId="15" applyNumberFormat="1" applyFont="1" applyBorder="1" applyAlignment="1">
      <alignment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right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180" fontId="3" fillId="0" borderId="5" xfId="15" applyNumberFormat="1" applyFont="1" applyBorder="1" applyAlignment="1">
      <alignment horizontal="right" wrapText="1"/>
    </xf>
    <xf numFmtId="180" fontId="3" fillId="0" borderId="5" xfId="15" applyNumberFormat="1" applyFont="1" applyBorder="1" applyAlignment="1">
      <alignment horizontal="right"/>
    </xf>
    <xf numFmtId="180" fontId="3" fillId="0" borderId="6" xfId="15" applyNumberFormat="1" applyFont="1" applyBorder="1" applyAlignment="1">
      <alignment horizontal="right"/>
    </xf>
    <xf numFmtId="0" fontId="8" fillId="0" borderId="9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5" xfId="0" applyFont="1" applyBorder="1" applyAlignment="1">
      <alignment wrapText="1"/>
    </xf>
    <xf numFmtId="43" fontId="3" fillId="0" borderId="5" xfId="15" applyFont="1" applyBorder="1" applyAlignment="1">
      <alignment wrapText="1"/>
    </xf>
    <xf numFmtId="180" fontId="3" fillId="0" borderId="5" xfId="15" applyNumberFormat="1" applyFont="1" applyBorder="1" applyAlignment="1">
      <alignment/>
    </xf>
    <xf numFmtId="180" fontId="3" fillId="0" borderId="6" xfId="15" applyNumberFormat="1" applyFont="1" applyBorder="1" applyAlignment="1">
      <alignment/>
    </xf>
    <xf numFmtId="180" fontId="3" fillId="0" borderId="5" xfId="15" applyNumberFormat="1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8" fillId="0" borderId="5" xfId="0" applyFont="1" applyBorder="1" applyAlignment="1">
      <alignment horizontal="center"/>
    </xf>
    <xf numFmtId="0" fontId="7" fillId="0" borderId="0" xfId="0" applyFont="1" applyAlignment="1">
      <alignment/>
    </xf>
    <xf numFmtId="49" fontId="6" fillId="0" borderId="4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3" fontId="7" fillId="0" borderId="6" xfId="0" applyNumberFormat="1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top" wrapText="1"/>
    </xf>
    <xf numFmtId="49" fontId="7" fillId="0" borderId="9" xfId="0" applyNumberFormat="1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top" wrapText="1"/>
    </xf>
    <xf numFmtId="3" fontId="6" fillId="0" borderId="23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1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0" fontId="6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18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3" fontId="5" fillId="0" borderId="19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0" xfId="0" applyFont="1" applyAlignment="1">
      <alignment/>
    </xf>
    <xf numFmtId="0" fontId="10" fillId="0" borderId="5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0" fontId="11" fillId="0" borderId="5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7" fillId="0" borderId="26" xfId="0" applyFont="1" applyBorder="1" applyAlignment="1">
      <alignment horizontal="justify" vertical="top" wrapText="1"/>
    </xf>
    <xf numFmtId="0" fontId="5" fillId="0" borderId="26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/>
    </xf>
    <xf numFmtId="0" fontId="5" fillId="0" borderId="13" xfId="0" applyFont="1" applyBorder="1" applyAlignment="1">
      <alignment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/>
    </xf>
    <xf numFmtId="49" fontId="5" fillId="0" borderId="4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/>
    </xf>
    <xf numFmtId="49" fontId="6" fillId="0" borderId="8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11" fillId="0" borderId="5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center" vertical="center" wrapText="1"/>
    </xf>
    <xf numFmtId="180" fontId="3" fillId="0" borderId="0" xfId="15" applyNumberFormat="1" applyFont="1" applyBorder="1" applyAlignment="1">
      <alignment horizontal="center"/>
    </xf>
    <xf numFmtId="180" fontId="13" fillId="0" borderId="12" xfId="15" applyNumberFormat="1" applyFont="1" applyBorder="1" applyAlignment="1">
      <alignment vertical="top" wrapText="1"/>
    </xf>
    <xf numFmtId="180" fontId="3" fillId="0" borderId="12" xfId="15" applyNumberFormat="1" applyFont="1" applyBorder="1" applyAlignment="1">
      <alignment wrapText="1"/>
    </xf>
    <xf numFmtId="180" fontId="3" fillId="0" borderId="12" xfId="15" applyNumberFormat="1" applyFont="1" applyBorder="1" applyAlignment="1">
      <alignment/>
    </xf>
    <xf numFmtId="180" fontId="3" fillId="0" borderId="12" xfId="0" applyNumberFormat="1" applyFont="1" applyBorder="1" applyAlignment="1">
      <alignment/>
    </xf>
    <xf numFmtId="180" fontId="3" fillId="0" borderId="25" xfId="0" applyNumberFormat="1" applyFont="1" applyBorder="1" applyAlignment="1">
      <alignment/>
    </xf>
    <xf numFmtId="180" fontId="3" fillId="0" borderId="25" xfId="15" applyNumberFormat="1" applyFont="1" applyBorder="1" applyAlignment="1">
      <alignment/>
    </xf>
    <xf numFmtId="180" fontId="3" fillId="0" borderId="2" xfId="15" applyNumberFormat="1" applyFont="1" applyBorder="1" applyAlignment="1">
      <alignment wrapText="1"/>
    </xf>
    <xf numFmtId="180" fontId="3" fillId="0" borderId="2" xfId="15" applyNumberFormat="1" applyFont="1" applyBorder="1" applyAlignment="1">
      <alignment horizontal="center"/>
    </xf>
    <xf numFmtId="180" fontId="3" fillId="0" borderId="2" xfId="0" applyNumberFormat="1" applyFont="1" applyBorder="1" applyAlignment="1">
      <alignment horizontal="center"/>
    </xf>
    <xf numFmtId="180" fontId="3" fillId="0" borderId="27" xfId="15" applyNumberFormat="1" applyFont="1" applyBorder="1" applyAlignment="1">
      <alignment horizontal="center"/>
    </xf>
    <xf numFmtId="180" fontId="3" fillId="0" borderId="3" xfId="15" applyNumberFormat="1" applyFont="1" applyBorder="1" applyAlignment="1">
      <alignment horizontal="center"/>
    </xf>
    <xf numFmtId="180" fontId="3" fillId="0" borderId="5" xfId="15" applyNumberFormat="1" applyFont="1" applyBorder="1" applyAlignment="1">
      <alignment horizontal="center" wrapText="1"/>
    </xf>
    <xf numFmtId="180" fontId="3" fillId="0" borderId="26" xfId="15" applyNumberFormat="1" applyFont="1" applyBorder="1" applyAlignment="1">
      <alignment/>
    </xf>
    <xf numFmtId="180" fontId="3" fillId="0" borderId="5" xfId="15" applyNumberFormat="1" applyFont="1" applyBorder="1" applyAlignment="1">
      <alignment vertical="center" wrapText="1"/>
    </xf>
    <xf numFmtId="180" fontId="3" fillId="0" borderId="5" xfId="15" applyNumberFormat="1" applyFont="1" applyBorder="1" applyAlignment="1">
      <alignment horizontal="center" vertical="center" wrapText="1"/>
    </xf>
    <xf numFmtId="180" fontId="3" fillId="0" borderId="5" xfId="0" applyNumberFormat="1" applyFont="1" applyBorder="1" applyAlignment="1">
      <alignment horizontal="center" vertical="center" wrapText="1"/>
    </xf>
    <xf numFmtId="180" fontId="3" fillId="0" borderId="26" xfId="15" applyNumberFormat="1" applyFont="1" applyBorder="1" applyAlignment="1">
      <alignment vertical="center" wrapText="1"/>
    </xf>
    <xf numFmtId="180" fontId="3" fillId="0" borderId="6" xfId="15" applyNumberFormat="1" applyFont="1" applyBorder="1" applyAlignment="1">
      <alignment vertical="center" wrapText="1"/>
    </xf>
    <xf numFmtId="180" fontId="3" fillId="0" borderId="5" xfId="0" applyNumberFormat="1" applyFont="1" applyBorder="1" applyAlignment="1">
      <alignment horizontal="right"/>
    </xf>
    <xf numFmtId="180" fontId="3" fillId="0" borderId="26" xfId="15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 wrapText="1"/>
    </xf>
    <xf numFmtId="0" fontId="3" fillId="0" borderId="9" xfId="0" applyFont="1" applyBorder="1" applyAlignment="1">
      <alignment horizontal="center" wrapText="1"/>
    </xf>
    <xf numFmtId="180" fontId="3" fillId="0" borderId="9" xfId="15" applyNumberFormat="1" applyFont="1" applyBorder="1" applyAlignment="1">
      <alignment wrapText="1"/>
    </xf>
    <xf numFmtId="180" fontId="3" fillId="0" borderId="9" xfId="15" applyNumberFormat="1" applyFont="1" applyBorder="1" applyAlignment="1">
      <alignment/>
    </xf>
    <xf numFmtId="180" fontId="3" fillId="0" borderId="9" xfId="15" applyNumberFormat="1" applyFont="1" applyBorder="1" applyAlignment="1">
      <alignment horizontal="right"/>
    </xf>
    <xf numFmtId="180" fontId="3" fillId="0" borderId="28" xfId="15" applyNumberFormat="1" applyFont="1" applyBorder="1" applyAlignment="1">
      <alignment horizontal="right"/>
    </xf>
    <xf numFmtId="180" fontId="3" fillId="0" borderId="29" xfId="15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180" fontId="3" fillId="0" borderId="11" xfId="15" applyNumberFormat="1" applyFont="1" applyBorder="1" applyAlignment="1">
      <alignment wrapText="1"/>
    </xf>
    <xf numFmtId="180" fontId="3" fillId="0" borderId="11" xfId="15" applyNumberFormat="1" applyFont="1" applyBorder="1" applyAlignment="1">
      <alignment/>
    </xf>
    <xf numFmtId="180" fontId="3" fillId="0" borderId="11" xfId="15" applyNumberFormat="1" applyFont="1" applyBorder="1" applyAlignment="1">
      <alignment horizontal="right"/>
    </xf>
    <xf numFmtId="180" fontId="3" fillId="0" borderId="30" xfId="15" applyNumberFormat="1" applyFont="1" applyBorder="1" applyAlignment="1">
      <alignment horizontal="right"/>
    </xf>
    <xf numFmtId="180" fontId="3" fillId="0" borderId="31" xfId="15" applyNumberFormat="1" applyFont="1" applyBorder="1" applyAlignment="1">
      <alignment horizontal="right"/>
    </xf>
    <xf numFmtId="180" fontId="3" fillId="0" borderId="6" xfId="15" applyNumberFormat="1" applyFont="1" applyBorder="1" applyAlignment="1">
      <alignment horizontal="center"/>
    </xf>
    <xf numFmtId="0" fontId="8" fillId="0" borderId="9" xfId="0" applyFont="1" applyBorder="1" applyAlignment="1">
      <alignment wrapText="1"/>
    </xf>
    <xf numFmtId="180" fontId="3" fillId="0" borderId="26" xfId="15" applyNumberFormat="1" applyFont="1" applyBorder="1" applyAlignment="1">
      <alignment wrapText="1"/>
    </xf>
    <xf numFmtId="180" fontId="3" fillId="0" borderId="6" xfId="15" applyNumberFormat="1" applyFont="1" applyBorder="1" applyAlignment="1">
      <alignment wrapText="1"/>
    </xf>
    <xf numFmtId="180" fontId="3" fillId="0" borderId="26" xfId="15" applyNumberFormat="1" applyFont="1" applyBorder="1" applyAlignment="1">
      <alignment/>
    </xf>
    <xf numFmtId="10" fontId="3" fillId="0" borderId="5" xfId="0" applyNumberFormat="1" applyFont="1" applyBorder="1" applyAlignment="1">
      <alignment horizontal="center" wrapText="1"/>
    </xf>
    <xf numFmtId="10" fontId="3" fillId="0" borderId="26" xfId="0" applyNumberFormat="1" applyFont="1" applyBorder="1" applyAlignment="1">
      <alignment horizontal="center" wrapText="1"/>
    </xf>
    <xf numFmtId="10" fontId="3" fillId="0" borderId="6" xfId="0" applyNumberFormat="1" applyFont="1" applyBorder="1" applyAlignment="1">
      <alignment horizontal="center" wrapText="1"/>
    </xf>
    <xf numFmtId="10" fontId="3" fillId="0" borderId="13" xfId="0" applyNumberFormat="1" applyFont="1" applyBorder="1" applyAlignment="1">
      <alignment horizontal="center" wrapText="1"/>
    </xf>
    <xf numFmtId="10" fontId="3" fillId="0" borderId="23" xfId="0" applyNumberFormat="1" applyFont="1" applyBorder="1" applyAlignment="1">
      <alignment horizontal="center" wrapText="1"/>
    </xf>
    <xf numFmtId="180" fontId="3" fillId="0" borderId="19" xfId="15" applyNumberFormat="1" applyFont="1" applyBorder="1" applyAlignment="1">
      <alignment wrapText="1"/>
    </xf>
    <xf numFmtId="180" fontId="3" fillId="0" borderId="0" xfId="15" applyNumberFormat="1" applyFont="1" applyBorder="1" applyAlignment="1">
      <alignment wrapText="1"/>
    </xf>
    <xf numFmtId="180" fontId="3" fillId="0" borderId="0" xfId="15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5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10" fontId="3" fillId="0" borderId="32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6" xfId="0" applyFont="1" applyBorder="1" applyAlignment="1">
      <alignment vertical="top" wrapText="1"/>
    </xf>
    <xf numFmtId="0" fontId="6" fillId="0" borderId="15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5" fillId="0" borderId="24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6" fillId="0" borderId="26" xfId="0" applyFont="1" applyBorder="1" applyAlignment="1">
      <alignment horizontal="justify" vertical="top" wrapText="1"/>
    </xf>
    <xf numFmtId="0" fontId="5" fillId="0" borderId="30" xfId="0" applyFont="1" applyBorder="1" applyAlignment="1">
      <alignment horizontal="justify" vertical="top" wrapText="1"/>
    </xf>
    <xf numFmtId="3" fontId="5" fillId="0" borderId="31" xfId="0" applyNumberFormat="1" applyFont="1" applyBorder="1" applyAlignment="1">
      <alignment horizontal="center" vertical="top" wrapText="1"/>
    </xf>
    <xf numFmtId="0" fontId="6" fillId="0" borderId="22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6" fillId="0" borderId="33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5" fillId="0" borderId="24" xfId="0" applyFont="1" applyBorder="1" applyAlignment="1">
      <alignment horizontal="justify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9" fontId="7" fillId="0" borderId="9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80" fontId="5" fillId="0" borderId="0" xfId="15" applyNumberFormat="1" applyFont="1" applyAlignment="1">
      <alignment horizontal="center"/>
    </xf>
    <xf numFmtId="0" fontId="5" fillId="0" borderId="36" xfId="0" applyFont="1" applyBorder="1" applyAlignment="1">
      <alignment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7" xfId="0" applyFont="1" applyBorder="1" applyAlignment="1">
      <alignment vertical="top" wrapText="1"/>
    </xf>
    <xf numFmtId="0" fontId="5" fillId="0" borderId="38" xfId="0" applyFont="1" applyBorder="1" applyAlignment="1">
      <alignment horizontal="center" vertical="top" wrapText="1"/>
    </xf>
    <xf numFmtId="180" fontId="5" fillId="0" borderId="3" xfId="15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180" fontId="5" fillId="0" borderId="6" xfId="15" applyNumberFormat="1" applyFont="1" applyBorder="1" applyAlignment="1">
      <alignment horizontal="center" vertical="top" wrapText="1"/>
    </xf>
    <xf numFmtId="180" fontId="6" fillId="0" borderId="6" xfId="15" applyNumberFormat="1" applyFont="1" applyBorder="1" applyAlignment="1">
      <alignment horizontal="center" vertical="top" wrapText="1"/>
    </xf>
    <xf numFmtId="180" fontId="7" fillId="0" borderId="6" xfId="15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180" fontId="6" fillId="0" borderId="23" xfId="15" applyNumberFormat="1" applyFont="1" applyBorder="1" applyAlignment="1">
      <alignment horizontal="center" vertical="top" wrapText="1"/>
    </xf>
    <xf numFmtId="0" fontId="5" fillId="0" borderId="39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3" fillId="0" borderId="0" xfId="15" applyNumberFormat="1" applyFont="1" applyAlignment="1">
      <alignment/>
    </xf>
    <xf numFmtId="0" fontId="3" fillId="0" borderId="40" xfId="0" applyFont="1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12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180" fontId="5" fillId="0" borderId="0" xfId="15" applyNumberFormat="1" applyFont="1" applyAlignment="1">
      <alignment horizontal="center" vertical="top"/>
    </xf>
    <xf numFmtId="180" fontId="6" fillId="0" borderId="3" xfId="15" applyNumberFormat="1" applyFont="1" applyBorder="1" applyAlignment="1">
      <alignment horizontal="center" vertical="top" wrapText="1"/>
    </xf>
    <xf numFmtId="49" fontId="6" fillId="0" borderId="6" xfId="15" applyNumberFormat="1" applyFont="1" applyBorder="1" applyAlignment="1">
      <alignment horizontal="center" vertical="top"/>
    </xf>
    <xf numFmtId="180" fontId="10" fillId="0" borderId="6" xfId="15" applyNumberFormat="1" applyFont="1" applyBorder="1" applyAlignment="1">
      <alignment horizontal="center" vertical="top" wrapText="1"/>
    </xf>
    <xf numFmtId="180" fontId="5" fillId="0" borderId="6" xfId="15" applyNumberFormat="1" applyFont="1" applyBorder="1" applyAlignment="1">
      <alignment horizontal="center" vertical="top"/>
    </xf>
    <xf numFmtId="180" fontId="10" fillId="0" borderId="6" xfId="15" applyNumberFormat="1" applyFont="1" applyBorder="1" applyAlignment="1">
      <alignment horizontal="center" vertical="top"/>
    </xf>
    <xf numFmtId="180" fontId="6" fillId="0" borderId="6" xfId="15" applyNumberFormat="1" applyFont="1" applyBorder="1" applyAlignment="1">
      <alignment horizontal="center" vertical="top"/>
    </xf>
    <xf numFmtId="180" fontId="14" fillId="0" borderId="31" xfId="15" applyNumberFormat="1" applyFont="1" applyBorder="1" applyAlignment="1">
      <alignment horizontal="center" vertical="top" wrapText="1"/>
    </xf>
    <xf numFmtId="180" fontId="10" fillId="0" borderId="31" xfId="15" applyNumberFormat="1" applyFont="1" applyBorder="1" applyAlignment="1">
      <alignment horizontal="center" vertical="top" wrapText="1"/>
    </xf>
    <xf numFmtId="180" fontId="6" fillId="0" borderId="6" xfId="15" applyNumberFormat="1" applyFont="1" applyBorder="1" applyAlignment="1">
      <alignment horizontal="center" vertical="top"/>
    </xf>
    <xf numFmtId="180" fontId="7" fillId="0" borderId="6" xfId="15" applyNumberFormat="1" applyFont="1" applyBorder="1" applyAlignment="1">
      <alignment horizontal="center" vertical="top"/>
    </xf>
    <xf numFmtId="3" fontId="10" fillId="0" borderId="6" xfId="0" applyNumberFormat="1" applyFont="1" applyBorder="1" applyAlignment="1">
      <alignment horizontal="center" vertical="top" wrapText="1"/>
    </xf>
    <xf numFmtId="180" fontId="14" fillId="0" borderId="6" xfId="15" applyNumberFormat="1" applyFont="1" applyBorder="1" applyAlignment="1">
      <alignment horizontal="center" vertical="top"/>
    </xf>
    <xf numFmtId="180" fontId="10" fillId="0" borderId="6" xfId="15" applyNumberFormat="1" applyFont="1" applyBorder="1" applyAlignment="1">
      <alignment horizontal="center" vertical="top"/>
    </xf>
    <xf numFmtId="3" fontId="7" fillId="0" borderId="31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180" fontId="7" fillId="0" borderId="29" xfId="15" applyNumberFormat="1" applyFont="1" applyBorder="1" applyAlignment="1">
      <alignment horizontal="center" vertical="top" wrapText="1"/>
    </xf>
    <xf numFmtId="180" fontId="6" fillId="0" borderId="0" xfId="15" applyNumberFormat="1" applyFont="1" applyAlignment="1">
      <alignment horizontal="center" vertical="top"/>
    </xf>
    <xf numFmtId="49" fontId="6" fillId="0" borderId="0" xfId="0" applyNumberFormat="1" applyFont="1" applyAlignment="1">
      <alignment/>
    </xf>
    <xf numFmtId="49" fontId="6" fillId="0" borderId="42" xfId="0" applyNumberFormat="1" applyFont="1" applyBorder="1" applyAlignment="1">
      <alignment horizontal="center" vertical="top" wrapText="1"/>
    </xf>
    <xf numFmtId="49" fontId="6" fillId="0" borderId="43" xfId="0" applyNumberFormat="1" applyFont="1" applyBorder="1" applyAlignment="1">
      <alignment vertical="top" wrapText="1"/>
    </xf>
    <xf numFmtId="0" fontId="6" fillId="0" borderId="43" xfId="0" applyFont="1" applyBorder="1" applyAlignment="1">
      <alignment horizontal="center" vertical="top" wrapText="1"/>
    </xf>
    <xf numFmtId="49" fontId="6" fillId="0" borderId="44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49" fontId="6" fillId="0" borderId="46" xfId="15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top" wrapText="1"/>
    </xf>
    <xf numFmtId="180" fontId="6" fillId="0" borderId="26" xfId="15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vertical="top" wrapText="1"/>
    </xf>
    <xf numFmtId="180" fontId="7" fillId="0" borderId="26" xfId="15" applyNumberFormat="1" applyFont="1" applyBorder="1" applyAlignment="1">
      <alignment horizontal="center" vertical="top" wrapText="1"/>
    </xf>
    <xf numFmtId="180" fontId="5" fillId="0" borderId="26" xfId="15" applyNumberFormat="1" applyFont="1" applyBorder="1" applyAlignment="1">
      <alignment horizontal="center" vertical="top" wrapText="1"/>
    </xf>
    <xf numFmtId="49" fontId="7" fillId="0" borderId="9" xfId="0" applyNumberFormat="1" applyFont="1" applyBorder="1" applyAlignment="1">
      <alignment vertical="top" wrapText="1"/>
    </xf>
    <xf numFmtId="49" fontId="7" fillId="0" borderId="12" xfId="0" applyNumberFormat="1" applyFont="1" applyBorder="1" applyAlignment="1">
      <alignment vertical="top" wrapText="1"/>
    </xf>
    <xf numFmtId="180" fontId="5" fillId="0" borderId="26" xfId="15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49" fontId="7" fillId="0" borderId="11" xfId="0" applyNumberFormat="1" applyFont="1" applyBorder="1" applyAlignment="1">
      <alignment vertical="top" wrapText="1"/>
    </xf>
    <xf numFmtId="180" fontId="5" fillId="0" borderId="28" xfId="15" applyNumberFormat="1" applyFont="1" applyBorder="1" applyAlignment="1">
      <alignment horizontal="center" vertical="top"/>
    </xf>
    <xf numFmtId="180" fontId="14" fillId="0" borderId="26" xfId="15" applyNumberFormat="1" applyFont="1" applyBorder="1" applyAlignment="1">
      <alignment horizontal="center" vertical="top"/>
    </xf>
    <xf numFmtId="180" fontId="7" fillId="0" borderId="26" xfId="15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vertical="top" wrapText="1"/>
    </xf>
    <xf numFmtId="0" fontId="11" fillId="0" borderId="5" xfId="0" applyFont="1" applyBorder="1" applyAlignment="1">
      <alignment horizontal="center" vertical="top" wrapText="1"/>
    </xf>
    <xf numFmtId="180" fontId="5" fillId="0" borderId="25" xfId="15" applyNumberFormat="1" applyFont="1" applyBorder="1" applyAlignment="1">
      <alignment horizontal="center" vertical="top"/>
    </xf>
    <xf numFmtId="180" fontId="5" fillId="0" borderId="30" xfId="15" applyNumberFormat="1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180" fontId="14" fillId="0" borderId="26" xfId="15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49" fontId="7" fillId="0" borderId="13" xfId="0" applyNumberFormat="1" applyFont="1" applyBorder="1" applyAlignment="1">
      <alignment vertical="top" wrapText="1"/>
    </xf>
    <xf numFmtId="180" fontId="6" fillId="0" borderId="32" xfId="15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3" fontId="6" fillId="0" borderId="6" xfId="0" applyNumberFormat="1" applyFont="1" applyBorder="1" applyAlignment="1">
      <alignment horizontal="right" vertical="top" wrapText="1"/>
    </xf>
    <xf numFmtId="3" fontId="7" fillId="0" borderId="29" xfId="0" applyNumberFormat="1" applyFont="1" applyBorder="1" applyAlignment="1">
      <alignment horizontal="right" vertical="top" wrapText="1"/>
    </xf>
    <xf numFmtId="3" fontId="5" fillId="0" borderId="29" xfId="0" applyNumberFormat="1" applyFont="1" applyBorder="1" applyAlignment="1">
      <alignment horizontal="right" vertical="top" wrapText="1"/>
    </xf>
    <xf numFmtId="3" fontId="7" fillId="0" borderId="6" xfId="0" applyNumberFormat="1" applyFont="1" applyBorder="1" applyAlignment="1">
      <alignment horizontal="right" vertical="top" wrapText="1"/>
    </xf>
    <xf numFmtId="3" fontId="5" fillId="0" borderId="6" xfId="0" applyNumberFormat="1" applyFont="1" applyBorder="1" applyAlignment="1">
      <alignment horizontal="right" vertical="top" wrapText="1"/>
    </xf>
    <xf numFmtId="3" fontId="5" fillId="0" borderId="29" xfId="0" applyNumberFormat="1" applyFont="1" applyBorder="1" applyAlignment="1" applyProtection="1">
      <alignment horizontal="right" vertical="top" wrapText="1"/>
      <protection locked="0"/>
    </xf>
    <xf numFmtId="3" fontId="5" fillId="0" borderId="29" xfId="15" applyNumberFormat="1" applyFont="1" applyBorder="1" applyAlignment="1">
      <alignment horizontal="right" vertical="top" wrapText="1"/>
    </xf>
    <xf numFmtId="3" fontId="5" fillId="0" borderId="6" xfId="0" applyNumberFormat="1" applyFont="1" applyBorder="1" applyAlignment="1">
      <alignment horizontal="right" vertical="top"/>
    </xf>
    <xf numFmtId="3" fontId="7" fillId="0" borderId="31" xfId="0" applyNumberFormat="1" applyFont="1" applyBorder="1" applyAlignment="1">
      <alignment horizontal="right" vertical="top" wrapText="1"/>
    </xf>
    <xf numFmtId="3" fontId="6" fillId="0" borderId="29" xfId="0" applyNumberFormat="1" applyFont="1" applyBorder="1" applyAlignment="1">
      <alignment horizontal="right" vertical="top" wrapText="1"/>
    </xf>
    <xf numFmtId="3" fontId="6" fillId="0" borderId="23" xfId="0" applyNumberFormat="1" applyFont="1" applyBorder="1" applyAlignment="1">
      <alignment horizontal="right" vertical="top" wrapText="1"/>
    </xf>
    <xf numFmtId="49" fontId="5" fillId="0" borderId="0" xfId="0" applyNumberFormat="1" applyFont="1" applyAlignment="1">
      <alignment horizontal="left"/>
    </xf>
    <xf numFmtId="180" fontId="5" fillId="0" borderId="0" xfId="15" applyNumberFormat="1" applyFont="1" applyAlignment="1">
      <alignment horizontal="left"/>
    </xf>
    <xf numFmtId="180" fontId="5" fillId="0" borderId="29" xfId="15" applyNumberFormat="1" applyFont="1" applyBorder="1" applyAlignment="1">
      <alignment horizontal="center" vertical="top" wrapText="1"/>
    </xf>
    <xf numFmtId="180" fontId="5" fillId="0" borderId="0" xfId="15" applyNumberFormat="1" applyFont="1" applyAlignment="1">
      <alignment horizontal="left" vertical="top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3" fontId="5" fillId="0" borderId="25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left" vertical="top" wrapText="1"/>
    </xf>
    <xf numFmtId="49" fontId="6" fillId="0" borderId="29" xfId="0" applyNumberFormat="1" applyFont="1" applyBorder="1" applyAlignment="1">
      <alignment horizontal="center" vertical="top" wrapText="1"/>
    </xf>
    <xf numFmtId="49" fontId="7" fillId="0" borderId="9" xfId="0" applyNumberFormat="1" applyFont="1" applyBorder="1" applyAlignment="1">
      <alignment horizontal="left" vertical="top" wrapText="1"/>
    </xf>
    <xf numFmtId="49" fontId="7" fillId="0" borderId="29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justify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3" fontId="5" fillId="0" borderId="29" xfId="0" applyNumberFormat="1" applyFont="1" applyBorder="1" applyAlignment="1">
      <alignment horizontal="center" vertical="top" wrapText="1"/>
    </xf>
    <xf numFmtId="3" fontId="6" fillId="0" borderId="29" xfId="0" applyNumberFormat="1" applyFont="1" applyBorder="1" applyAlignment="1">
      <alignment horizontal="center" vertical="top" wrapText="1"/>
    </xf>
    <xf numFmtId="49" fontId="11" fillId="0" borderId="9" xfId="0" applyNumberFormat="1" applyFont="1" applyBorder="1" applyAlignment="1">
      <alignment horizontal="center" vertical="top" wrapText="1"/>
    </xf>
    <xf numFmtId="3" fontId="7" fillId="0" borderId="29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11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49" fontId="5" fillId="0" borderId="5" xfId="0" applyNumberFormat="1" applyFont="1" applyBorder="1" applyAlignment="1">
      <alignment horizontal="justify" vertical="top" wrapText="1"/>
    </xf>
    <xf numFmtId="3" fontId="5" fillId="0" borderId="32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48" xfId="0" applyNumberFormat="1" applyFont="1" applyBorder="1" applyAlignment="1">
      <alignment horizontal="center" vertical="top" wrapText="1"/>
    </xf>
    <xf numFmtId="49" fontId="15" fillId="0" borderId="42" xfId="0" applyNumberFormat="1" applyFont="1" applyBorder="1" applyAlignment="1">
      <alignment horizontal="center" vertical="top" wrapText="1"/>
    </xf>
    <xf numFmtId="49" fontId="15" fillId="0" borderId="43" xfId="0" applyNumberFormat="1" applyFont="1" applyBorder="1" applyAlignment="1">
      <alignment vertical="top" wrapText="1"/>
    </xf>
    <xf numFmtId="0" fontId="15" fillId="0" borderId="43" xfId="0" applyFont="1" applyBorder="1" applyAlignment="1">
      <alignment horizontal="center" vertical="top" wrapText="1"/>
    </xf>
    <xf numFmtId="180" fontId="15" fillId="0" borderId="49" xfId="15" applyNumberFormat="1" applyFont="1" applyBorder="1" applyAlignment="1">
      <alignment horizontal="center" vertical="top" wrapText="1"/>
    </xf>
    <xf numFmtId="49" fontId="6" fillId="0" borderId="50" xfId="0" applyNumberFormat="1" applyFont="1" applyBorder="1" applyAlignment="1">
      <alignment horizontal="center" vertical="top" wrapText="1"/>
    </xf>
    <xf numFmtId="49" fontId="6" fillId="0" borderId="51" xfId="0" applyNumberFormat="1" applyFont="1" applyBorder="1" applyAlignment="1">
      <alignment horizontal="center" vertical="top" wrapText="1"/>
    </xf>
    <xf numFmtId="49" fontId="6" fillId="0" borderId="52" xfId="15" applyNumberFormat="1" applyFont="1" applyBorder="1" applyAlignment="1">
      <alignment horizontal="center" vertical="top"/>
    </xf>
    <xf numFmtId="0" fontId="6" fillId="0" borderId="11" xfId="0" applyFont="1" applyBorder="1" applyAlignment="1">
      <alignment vertical="top" wrapText="1"/>
    </xf>
    <xf numFmtId="180" fontId="6" fillId="0" borderId="31" xfId="15" applyNumberFormat="1" applyFont="1" applyBorder="1" applyAlignment="1">
      <alignment horizontal="center" vertical="top" wrapText="1"/>
    </xf>
    <xf numFmtId="180" fontId="14" fillId="0" borderId="6" xfId="15" applyNumberFormat="1" applyFont="1" applyBorder="1" applyAlignment="1">
      <alignment horizontal="center" vertical="top" wrapText="1"/>
    </xf>
    <xf numFmtId="180" fontId="14" fillId="0" borderId="6" xfId="15" applyNumberFormat="1" applyFont="1" applyBorder="1" applyAlignment="1">
      <alignment horizontal="center" vertical="top"/>
    </xf>
    <xf numFmtId="180" fontId="7" fillId="0" borderId="6" xfId="15" applyNumberFormat="1" applyFont="1" applyBorder="1" applyAlignment="1">
      <alignment vertical="top"/>
    </xf>
    <xf numFmtId="49" fontId="6" fillId="0" borderId="12" xfId="0" applyNumberFormat="1" applyFont="1" applyBorder="1" applyAlignment="1">
      <alignment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80" fontId="13" fillId="0" borderId="0" xfId="15" applyNumberFormat="1" applyFont="1" applyAlignment="1">
      <alignment/>
    </xf>
    <xf numFmtId="3" fontId="13" fillId="0" borderId="0" xfId="0" applyNumberFormat="1" applyFont="1" applyAlignment="1">
      <alignment horizontal="left"/>
    </xf>
    <xf numFmtId="0" fontId="13" fillId="0" borderId="0" xfId="0" applyFont="1" applyAlignment="1">
      <alignment vertical="top"/>
    </xf>
    <xf numFmtId="180" fontId="13" fillId="0" borderId="12" xfId="15" applyNumberFormat="1" applyFont="1" applyBorder="1" applyAlignment="1">
      <alignment horizontal="center" vertical="top" wrapText="1"/>
    </xf>
    <xf numFmtId="180" fontId="13" fillId="0" borderId="5" xfId="15" applyNumberFormat="1" applyFont="1" applyBorder="1" applyAlignment="1">
      <alignment horizontal="center" vertical="top" wrapText="1"/>
    </xf>
    <xf numFmtId="3" fontId="13" fillId="0" borderId="5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vertical="top"/>
    </xf>
    <xf numFmtId="3" fontId="13" fillId="0" borderId="13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23" xfId="0" applyFont="1" applyBorder="1" applyAlignment="1">
      <alignment vertical="top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justify" vertical="top" wrapText="1"/>
    </xf>
    <xf numFmtId="3" fontId="13" fillId="0" borderId="15" xfId="0" applyNumberFormat="1" applyFont="1" applyBorder="1" applyAlignment="1">
      <alignment horizontal="right" vertical="top" wrapText="1"/>
    </xf>
    <xf numFmtId="3" fontId="13" fillId="0" borderId="11" xfId="0" applyNumberFormat="1" applyFont="1" applyBorder="1" applyAlignment="1">
      <alignment horizontal="right" vertical="top" wrapText="1"/>
    </xf>
    <xf numFmtId="4" fontId="13" fillId="0" borderId="11" xfId="0" applyNumberFormat="1" applyFont="1" applyBorder="1" applyAlignment="1">
      <alignment horizontal="right" vertical="top" wrapText="1"/>
    </xf>
    <xf numFmtId="0" fontId="13" fillId="0" borderId="11" xfId="0" applyFont="1" applyBorder="1" applyAlignment="1">
      <alignment horizontal="right" vertical="top" wrapText="1"/>
    </xf>
    <xf numFmtId="0" fontId="13" fillId="0" borderId="31" xfId="0" applyFont="1" applyBorder="1" applyAlignment="1">
      <alignment vertical="top"/>
    </xf>
    <xf numFmtId="0" fontId="13" fillId="0" borderId="7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justify" vertical="top" wrapText="1"/>
    </xf>
    <xf numFmtId="3" fontId="13" fillId="0" borderId="53" xfId="0" applyNumberFormat="1" applyFont="1" applyBorder="1" applyAlignment="1">
      <alignment horizontal="right" vertical="top" wrapText="1"/>
    </xf>
    <xf numFmtId="3" fontId="13" fillId="0" borderId="12" xfId="0" applyNumberFormat="1" applyFont="1" applyBorder="1" applyAlignment="1">
      <alignment horizontal="right" vertical="top" wrapText="1"/>
    </xf>
    <xf numFmtId="4" fontId="13" fillId="0" borderId="12" xfId="0" applyNumberFormat="1" applyFont="1" applyBorder="1" applyAlignment="1">
      <alignment horizontal="right" vertical="top" wrapText="1"/>
    </xf>
    <xf numFmtId="0" fontId="13" fillId="0" borderId="12" xfId="0" applyFont="1" applyBorder="1" applyAlignment="1">
      <alignment horizontal="right" vertical="top" wrapText="1"/>
    </xf>
    <xf numFmtId="0" fontId="13" fillId="0" borderId="48" xfId="0" applyFont="1" applyBorder="1" applyAlignment="1">
      <alignment vertical="top"/>
    </xf>
    <xf numFmtId="0" fontId="13" fillId="0" borderId="5" xfId="0" applyFont="1" applyBorder="1" applyAlignment="1">
      <alignment horizontal="left" vertical="top" wrapText="1"/>
    </xf>
    <xf numFmtId="3" fontId="13" fillId="0" borderId="9" xfId="0" applyNumberFormat="1" applyFont="1" applyBorder="1" applyAlignment="1">
      <alignment horizontal="right" vertical="top" wrapText="1"/>
    </xf>
    <xf numFmtId="4" fontId="13" fillId="0" borderId="9" xfId="0" applyNumberFormat="1" applyFont="1" applyBorder="1" applyAlignment="1">
      <alignment horizontal="right" vertical="top" wrapText="1"/>
    </xf>
    <xf numFmtId="0" fontId="13" fillId="0" borderId="9" xfId="0" applyFont="1" applyBorder="1" applyAlignment="1">
      <alignment horizontal="right" vertical="top" wrapText="1"/>
    </xf>
    <xf numFmtId="0" fontId="13" fillId="0" borderId="29" xfId="0" applyFont="1" applyBorder="1" applyAlignment="1">
      <alignment vertical="top"/>
    </xf>
    <xf numFmtId="180" fontId="13" fillId="0" borderId="9" xfId="15" applyNumberFormat="1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3" fontId="13" fillId="0" borderId="54" xfId="0" applyNumberFormat="1" applyFont="1" applyBorder="1" applyAlignment="1">
      <alignment horizontal="righ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180" fontId="13" fillId="0" borderId="11" xfId="15" applyNumberFormat="1" applyFont="1" applyBorder="1" applyAlignment="1">
      <alignment horizontal="center" vertical="top" wrapText="1"/>
    </xf>
    <xf numFmtId="3" fontId="13" fillId="0" borderId="24" xfId="0" applyNumberFormat="1" applyFont="1" applyBorder="1" applyAlignment="1">
      <alignment horizontal="right" vertical="top" wrapText="1"/>
    </xf>
    <xf numFmtId="180" fontId="13" fillId="0" borderId="5" xfId="15" applyNumberFormat="1" applyFont="1" applyBorder="1" applyAlignment="1">
      <alignment horizontal="right" vertical="top" wrapText="1"/>
    </xf>
    <xf numFmtId="3" fontId="13" fillId="0" borderId="5" xfId="0" applyNumberFormat="1" applyFont="1" applyBorder="1" applyAlignment="1">
      <alignment horizontal="right" vertical="top" wrapText="1"/>
    </xf>
    <xf numFmtId="180" fontId="13" fillId="0" borderId="6" xfId="15" applyNumberFormat="1" applyFont="1" applyBorder="1" applyAlignment="1">
      <alignment vertical="top"/>
    </xf>
    <xf numFmtId="0" fontId="16" fillId="0" borderId="28" xfId="0" applyFont="1" applyBorder="1" applyAlignment="1">
      <alignment vertical="top" wrapText="1"/>
    </xf>
    <xf numFmtId="180" fontId="13" fillId="0" borderId="9" xfId="15" applyNumberFormat="1" applyFont="1" applyBorder="1" applyAlignment="1">
      <alignment horizontal="right" vertical="top" wrapText="1"/>
    </xf>
    <xf numFmtId="180" fontId="13" fillId="0" borderId="29" xfId="15" applyNumberFormat="1" applyFont="1" applyBorder="1" applyAlignment="1">
      <alignment vertical="top"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vertical="top" wrapText="1"/>
    </xf>
    <xf numFmtId="180" fontId="13" fillId="0" borderId="12" xfId="15" applyNumberFormat="1" applyFont="1" applyBorder="1" applyAlignment="1">
      <alignment horizontal="right" vertical="top" wrapText="1"/>
    </xf>
    <xf numFmtId="180" fontId="13" fillId="0" borderId="48" xfId="15" applyNumberFormat="1" applyFont="1" applyBorder="1" applyAlignment="1">
      <alignment vertical="top"/>
    </xf>
    <xf numFmtId="0" fontId="13" fillId="0" borderId="11" xfId="0" applyFont="1" applyBorder="1" applyAlignment="1">
      <alignment horizontal="justify" vertical="top" wrapText="1"/>
    </xf>
    <xf numFmtId="0" fontId="16" fillId="0" borderId="11" xfId="0" applyFont="1" applyBorder="1" applyAlignment="1">
      <alignment vertical="top" wrapText="1"/>
    </xf>
    <xf numFmtId="180" fontId="13" fillId="0" borderId="11" xfId="15" applyNumberFormat="1" applyFont="1" applyBorder="1" applyAlignment="1">
      <alignment horizontal="right" vertical="top" wrapText="1"/>
    </xf>
    <xf numFmtId="180" fontId="13" fillId="0" borderId="31" xfId="15" applyNumberFormat="1" applyFont="1" applyBorder="1" applyAlignment="1">
      <alignment vertical="top"/>
    </xf>
    <xf numFmtId="0" fontId="13" fillId="0" borderId="11" xfId="0" applyFont="1" applyBorder="1" applyAlignment="1">
      <alignment vertical="top" wrapText="1"/>
    </xf>
    <xf numFmtId="180" fontId="4" fillId="0" borderId="13" xfId="15" applyNumberFormat="1" applyFont="1" applyBorder="1" applyAlignment="1">
      <alignment horizontal="center" vertical="top" wrapText="1"/>
    </xf>
    <xf numFmtId="3" fontId="4" fillId="0" borderId="23" xfId="0" applyNumberFormat="1" applyFont="1" applyBorder="1" applyAlignment="1">
      <alignment horizontal="center" vertical="top" wrapText="1"/>
    </xf>
    <xf numFmtId="12" fontId="16" fillId="0" borderId="55" xfId="0" applyFont="1" applyBorder="1" applyAlignment="1">
      <alignment vertical="justify" textRotation="32"/>
    </xf>
    <xf numFmtId="12" fontId="16" fillId="0" borderId="0" xfId="0" applyFont="1" applyBorder="1" applyAlignment="1">
      <alignment vertical="justify" textRotation="32"/>
    </xf>
    <xf numFmtId="180" fontId="13" fillId="0" borderId="19" xfId="15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2" fontId="16" fillId="0" borderId="56" xfId="0" applyFont="1" applyBorder="1" applyAlignment="1">
      <alignment vertical="justify" textRotation="32"/>
    </xf>
    <xf numFmtId="180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180" fontId="13" fillId="0" borderId="13" xfId="15" applyNumberFormat="1" applyFont="1" applyBorder="1" applyAlignment="1">
      <alignment horizontal="center" vertical="top" wrapText="1"/>
    </xf>
    <xf numFmtId="3" fontId="13" fillId="0" borderId="5" xfId="0" applyNumberFormat="1" applyFont="1" applyBorder="1" applyAlignment="1">
      <alignment horizontal="center" vertical="top" wrapText="1"/>
    </xf>
    <xf numFmtId="3" fontId="13" fillId="0" borderId="13" xfId="0" applyNumberFormat="1" applyFont="1" applyBorder="1" applyAlignment="1">
      <alignment horizontal="center" vertical="top" wrapText="1"/>
    </xf>
    <xf numFmtId="180" fontId="13" fillId="0" borderId="19" xfId="15" applyNumberFormat="1" applyFont="1" applyBorder="1" applyAlignment="1">
      <alignment horizontal="center" vertical="top" wrapText="1"/>
    </xf>
    <xf numFmtId="180" fontId="13" fillId="0" borderId="57" xfId="15" applyNumberFormat="1" applyFont="1" applyBorder="1" applyAlignment="1">
      <alignment horizontal="center" vertical="top" wrapText="1"/>
    </xf>
    <xf numFmtId="180" fontId="13" fillId="0" borderId="58" xfId="15" applyNumberFormat="1" applyFont="1" applyBorder="1" applyAlignment="1">
      <alignment horizontal="center" vertical="top" wrapText="1"/>
    </xf>
    <xf numFmtId="180" fontId="13" fillId="0" borderId="59" xfId="15" applyNumberFormat="1" applyFont="1" applyBorder="1" applyAlignment="1">
      <alignment horizontal="center" vertical="top" wrapText="1"/>
    </xf>
    <xf numFmtId="3" fontId="13" fillId="0" borderId="3" xfId="0" applyNumberFormat="1" applyFont="1" applyBorder="1" applyAlignment="1">
      <alignment horizontal="center" vertical="top" wrapText="1"/>
    </xf>
    <xf numFmtId="180" fontId="13" fillId="0" borderId="0" xfId="15" applyNumberFormat="1" applyFont="1" applyAlignment="1">
      <alignment horizontal="center"/>
    </xf>
    <xf numFmtId="3" fontId="13" fillId="0" borderId="0" xfId="0" applyNumberFormat="1" applyFont="1" applyAlignment="1">
      <alignment horizontal="left"/>
    </xf>
    <xf numFmtId="0" fontId="8" fillId="0" borderId="12" xfId="0" applyFont="1" applyBorder="1" applyAlignment="1">
      <alignment horizontal="center" wrapText="1"/>
    </xf>
    <xf numFmtId="180" fontId="3" fillId="0" borderId="9" xfId="0" applyNumberFormat="1" applyFont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80" fontId="3" fillId="0" borderId="19" xfId="15" applyNumberFormat="1" applyFont="1" applyBorder="1" applyAlignment="1">
      <alignment horizontal="center"/>
    </xf>
    <xf numFmtId="0" fontId="13" fillId="0" borderId="9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3" fontId="13" fillId="0" borderId="60" xfId="0" applyNumberFormat="1" applyFont="1" applyBorder="1" applyAlignment="1">
      <alignment horizontal="center" vertical="top" wrapText="1"/>
    </xf>
    <xf numFmtId="3" fontId="13" fillId="0" borderId="51" xfId="0" applyNumberFormat="1" applyFont="1" applyBorder="1" applyAlignment="1">
      <alignment horizontal="center" vertical="top" wrapText="1"/>
    </xf>
    <xf numFmtId="3" fontId="13" fillId="0" borderId="61" xfId="0" applyNumberFormat="1" applyFont="1" applyBorder="1" applyAlignment="1">
      <alignment horizontal="center" vertical="top" wrapText="1"/>
    </xf>
    <xf numFmtId="0" fontId="13" fillId="0" borderId="60" xfId="0" applyFont="1" applyBorder="1" applyAlignment="1">
      <alignment horizontal="center" vertical="top" wrapText="1"/>
    </xf>
    <xf numFmtId="0" fontId="13" fillId="0" borderId="51" xfId="0" applyFont="1" applyBorder="1" applyAlignment="1">
      <alignment horizontal="center" vertical="top" wrapText="1"/>
    </xf>
    <xf numFmtId="0" fontId="13" fillId="0" borderId="61" xfId="0" applyFont="1" applyBorder="1" applyAlignment="1">
      <alignment horizontal="center" vertical="top" wrapText="1"/>
    </xf>
    <xf numFmtId="180" fontId="13" fillId="0" borderId="43" xfId="15" applyNumberFormat="1" applyFont="1" applyBorder="1" applyAlignment="1">
      <alignment horizontal="center" vertical="top" wrapText="1"/>
    </xf>
    <xf numFmtId="180" fontId="13" fillId="0" borderId="12" xfId="15" applyNumberFormat="1" applyFont="1" applyBorder="1" applyAlignment="1">
      <alignment horizontal="center" vertical="top" wrapText="1"/>
    </xf>
    <xf numFmtId="180" fontId="13" fillId="0" borderId="62" xfId="15" applyNumberFormat="1" applyFont="1" applyBorder="1" applyAlignment="1">
      <alignment horizontal="center" vertical="top" wrapText="1"/>
    </xf>
    <xf numFmtId="0" fontId="13" fillId="0" borderId="2" xfId="15" applyNumberFormat="1" applyFont="1" applyBorder="1" applyAlignment="1">
      <alignment horizontal="center" vertical="top" wrapText="1"/>
    </xf>
    <xf numFmtId="3" fontId="13" fillId="0" borderId="2" xfId="0" applyNumberFormat="1" applyFont="1" applyBorder="1" applyAlignment="1">
      <alignment horizontal="center" vertical="top" wrapText="1"/>
    </xf>
    <xf numFmtId="180" fontId="13" fillId="0" borderId="5" xfId="15" applyNumberFormat="1" applyFont="1" applyBorder="1" applyAlignment="1">
      <alignment horizontal="center" vertical="top" wrapText="1"/>
    </xf>
    <xf numFmtId="180" fontId="3" fillId="0" borderId="28" xfId="15" applyNumberFormat="1" applyFont="1" applyBorder="1" applyAlignment="1">
      <alignment horizontal="center"/>
    </xf>
    <xf numFmtId="180" fontId="3" fillId="0" borderId="29" xfId="15" applyNumberFormat="1" applyFont="1" applyBorder="1" applyAlignment="1">
      <alignment horizontal="center"/>
    </xf>
    <xf numFmtId="180" fontId="3" fillId="0" borderId="11" xfId="0" applyNumberFormat="1" applyFont="1" applyBorder="1" applyAlignment="1">
      <alignment horizontal="right"/>
    </xf>
    <xf numFmtId="180" fontId="3" fillId="0" borderId="30" xfId="15" applyNumberFormat="1" applyFont="1" applyBorder="1" applyAlignment="1">
      <alignment horizontal="center"/>
    </xf>
    <xf numFmtId="180" fontId="3" fillId="0" borderId="31" xfId="15" applyNumberFormat="1" applyFont="1" applyBorder="1" applyAlignment="1">
      <alignment horizontal="center"/>
    </xf>
    <xf numFmtId="180" fontId="9" fillId="0" borderId="58" xfId="15" applyNumberFormat="1" applyFont="1" applyBorder="1" applyAlignment="1">
      <alignment horizontal="center" vertical="top"/>
    </xf>
    <xf numFmtId="180" fontId="8" fillId="0" borderId="1" xfId="15" applyNumberFormat="1" applyFont="1" applyBorder="1" applyAlignment="1">
      <alignment/>
    </xf>
    <xf numFmtId="180" fontId="8" fillId="0" borderId="4" xfId="15" applyNumberFormat="1" applyFont="1" applyBorder="1" applyAlignment="1">
      <alignment/>
    </xf>
    <xf numFmtId="180" fontId="8" fillId="0" borderId="2" xfId="15" applyNumberFormat="1" applyFont="1" applyBorder="1" applyAlignment="1">
      <alignment vertical="center" wrapText="1"/>
    </xf>
    <xf numFmtId="180" fontId="8" fillId="0" borderId="5" xfId="15" applyNumberFormat="1" applyFont="1" applyBorder="1" applyAlignment="1">
      <alignment vertical="center" wrapText="1"/>
    </xf>
    <xf numFmtId="0" fontId="6" fillId="0" borderId="7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180" fontId="10" fillId="0" borderId="0" xfId="15" applyNumberFormat="1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justify" vertical="top" wrapText="1"/>
    </xf>
    <xf numFmtId="49" fontId="6" fillId="0" borderId="0" xfId="0" applyNumberFormat="1" applyFont="1" applyBorder="1" applyAlignment="1" applyProtection="1">
      <alignment horizontal="center"/>
      <protection/>
    </xf>
    <xf numFmtId="49" fontId="6" fillId="0" borderId="39" xfId="0" applyNumberFormat="1" applyFont="1" applyBorder="1" applyAlignment="1" applyProtection="1">
      <alignment horizontal="center"/>
      <protection/>
    </xf>
    <xf numFmtId="180" fontId="3" fillId="0" borderId="0" xfId="15" applyNumberFormat="1" applyFont="1" applyBorder="1" applyAlignment="1">
      <alignment horizontal="center"/>
    </xf>
    <xf numFmtId="180" fontId="3" fillId="0" borderId="0" xfId="15" applyNumberFormat="1" applyFont="1" applyBorder="1" applyAlignment="1">
      <alignment horizontal="left"/>
    </xf>
    <xf numFmtId="180" fontId="3" fillId="0" borderId="0" xfId="15" applyNumberFormat="1" applyFont="1" applyBorder="1" applyAlignment="1">
      <alignment horizontal="left" vertical="center"/>
    </xf>
    <xf numFmtId="0" fontId="7" fillId="0" borderId="5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8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180" fontId="6" fillId="0" borderId="0" xfId="15" applyNumberFormat="1" applyFont="1" applyAlignment="1">
      <alignment horizontal="right"/>
    </xf>
    <xf numFmtId="180" fontId="6" fillId="0" borderId="0" xfId="15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80" fontId="6" fillId="0" borderId="58" xfId="15" applyNumberFormat="1" applyFont="1" applyBorder="1" applyAlignment="1">
      <alignment horizontal="center" vertical="top"/>
    </xf>
    <xf numFmtId="180" fontId="6" fillId="0" borderId="0" xfId="15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vertical="top" wrapText="1"/>
    </xf>
    <xf numFmtId="49" fontId="5" fillId="0" borderId="8" xfId="0" applyNumberFormat="1" applyFont="1" applyBorder="1" applyAlignment="1">
      <alignment horizontal="center" vertical="top" wrapText="1"/>
    </xf>
    <xf numFmtId="49" fontId="7" fillId="0" borderId="9" xfId="0" applyNumberFormat="1" applyFont="1" applyBorder="1" applyAlignment="1">
      <alignment vertical="top" wrapText="1"/>
    </xf>
    <xf numFmtId="49" fontId="7" fillId="0" borderId="12" xfId="0" applyNumberFormat="1" applyFont="1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49" fontId="7" fillId="0" borderId="9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49" fontId="6" fillId="0" borderId="7" xfId="0" applyNumberFormat="1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3" fontId="5" fillId="0" borderId="6" xfId="0" applyNumberFormat="1" applyFont="1" applyBorder="1" applyAlignment="1">
      <alignment horizontal="center" vertical="top" wrapText="1"/>
    </xf>
    <xf numFmtId="180" fontId="13" fillId="0" borderId="58" xfId="15" applyNumberFormat="1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top" wrapText="1"/>
    </xf>
    <xf numFmtId="0" fontId="13" fillId="0" borderId="50" xfId="0" applyFont="1" applyBorder="1" applyAlignment="1">
      <alignment horizontal="center" vertical="top" wrapText="1"/>
    </xf>
    <xf numFmtId="0" fontId="13" fillId="0" borderId="64" xfId="0" applyFont="1" applyBorder="1" applyAlignment="1">
      <alignment horizontal="center" vertical="top" wrapText="1"/>
    </xf>
    <xf numFmtId="0" fontId="13" fillId="0" borderId="60" xfId="0" applyFont="1" applyBorder="1" applyAlignment="1">
      <alignment horizontal="left" vertical="top" wrapText="1"/>
    </xf>
    <xf numFmtId="0" fontId="13" fillId="0" borderId="51" xfId="0" applyFont="1" applyBorder="1" applyAlignment="1">
      <alignment horizontal="left" vertical="top" wrapText="1"/>
    </xf>
    <xf numFmtId="0" fontId="13" fillId="0" borderId="61" xfId="0" applyFont="1" applyBorder="1" applyAlignment="1">
      <alignment horizontal="left" vertical="top" wrapText="1"/>
    </xf>
    <xf numFmtId="0" fontId="13" fillId="0" borderId="0" xfId="0" applyFont="1" applyAlignment="1">
      <alignment wrapText="1"/>
    </xf>
    <xf numFmtId="3" fontId="13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justify" vertical="top" wrapText="1"/>
    </xf>
    <xf numFmtId="0" fontId="13" fillId="0" borderId="11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19" xfId="0" applyFont="1" applyBorder="1" applyAlignment="1">
      <alignment horizontal="left"/>
    </xf>
    <xf numFmtId="3" fontId="13" fillId="0" borderId="19" xfId="0" applyNumberFormat="1" applyFont="1" applyBorder="1" applyAlignment="1">
      <alignment horizontal="center"/>
    </xf>
    <xf numFmtId="3" fontId="13" fillId="0" borderId="65" xfId="0" applyNumberFormat="1" applyFont="1" applyBorder="1" applyAlignment="1">
      <alignment horizontal="center"/>
    </xf>
    <xf numFmtId="180" fontId="5" fillId="0" borderId="0" xfId="15" applyNumberFormat="1" applyFont="1" applyAlignment="1">
      <alignment horizontal="left" vertical="top"/>
    </xf>
    <xf numFmtId="180" fontId="6" fillId="0" borderId="58" xfId="15" applyNumberFormat="1" applyFont="1" applyBorder="1" applyAlignment="1">
      <alignment horizontal="center"/>
    </xf>
    <xf numFmtId="180" fontId="6" fillId="0" borderId="66" xfId="15" applyNumberFormat="1" applyFont="1" applyBorder="1" applyAlignment="1">
      <alignment horizontal="center" vertical="top"/>
    </xf>
    <xf numFmtId="180" fontId="6" fillId="0" borderId="57" xfId="15" applyNumberFormat="1" applyFont="1" applyBorder="1" applyAlignment="1">
      <alignment horizontal="center" vertical="top"/>
    </xf>
    <xf numFmtId="180" fontId="5" fillId="0" borderId="0" xfId="15" applyNumberFormat="1" applyFont="1" applyAlignment="1">
      <alignment horizontal="center" vertical="top"/>
    </xf>
    <xf numFmtId="180" fontId="6" fillId="0" borderId="0" xfId="15" applyNumberFormat="1" applyFont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180" fontId="5" fillId="0" borderId="6" xfId="15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180" fontId="3" fillId="0" borderId="12" xfId="15" applyNumberFormat="1" applyFont="1" applyBorder="1" applyAlignment="1">
      <alignment horizontal="center"/>
    </xf>
    <xf numFmtId="180" fontId="3" fillId="0" borderId="48" xfId="15" applyNumberFormat="1" applyFont="1" applyBorder="1" applyAlignment="1">
      <alignment horizontal="center"/>
    </xf>
    <xf numFmtId="180" fontId="3" fillId="0" borderId="62" xfId="15" applyNumberFormat="1" applyFont="1" applyBorder="1" applyAlignment="1">
      <alignment horizontal="center"/>
    </xf>
    <xf numFmtId="180" fontId="3" fillId="0" borderId="67" xfId="15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68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180" fontId="3" fillId="0" borderId="25" xfId="15" applyNumberFormat="1" applyFont="1" applyBorder="1" applyAlignment="1">
      <alignment horizontal="center"/>
    </xf>
    <xf numFmtId="180" fontId="3" fillId="0" borderId="16" xfId="15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62" xfId="0" applyFont="1" applyBorder="1" applyAlignment="1">
      <alignment horizontal="left"/>
    </xf>
    <xf numFmtId="0" fontId="3" fillId="0" borderId="62" xfId="0" applyFont="1" applyBorder="1" applyAlignment="1">
      <alignment horizontal="center"/>
    </xf>
    <xf numFmtId="0" fontId="3" fillId="0" borderId="69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3" fillId="0" borderId="69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180" fontId="3" fillId="0" borderId="0" xfId="15" applyNumberFormat="1" applyFont="1" applyAlignment="1">
      <alignment horizontal="center"/>
    </xf>
    <xf numFmtId="180" fontId="3" fillId="0" borderId="69" xfId="15" applyNumberFormat="1" applyFont="1" applyBorder="1" applyAlignment="1">
      <alignment horizontal="center" vertical="top"/>
    </xf>
    <xf numFmtId="180" fontId="3" fillId="0" borderId="70" xfId="15" applyNumberFormat="1" applyFont="1" applyBorder="1" applyAlignment="1">
      <alignment horizontal="center" vertical="top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3733800</xdr:colOff>
      <xdr:row>34</xdr:row>
      <xdr:rowOff>457200</xdr:rowOff>
    </xdr:from>
    <xdr:to>
      <xdr:col>4</xdr:col>
      <xdr:colOff>1143000</xdr:colOff>
      <xdr:row>34</xdr:row>
      <xdr:rowOff>457200</xdr:rowOff>
    </xdr:to>
    <xdr:sp>
      <xdr:nvSpPr>
        <xdr:cNvPr id="1" name="Line 1"/>
        <xdr:cNvSpPr>
          <a:spLocks/>
        </xdr:cNvSpPr>
      </xdr:nvSpPr>
      <xdr:spPr>
        <a:xfrm>
          <a:off x="5419725" y="85344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3733800</xdr:colOff>
      <xdr:row>34</xdr:row>
      <xdr:rowOff>457200</xdr:rowOff>
    </xdr:from>
    <xdr:to>
      <xdr:col>4</xdr:col>
      <xdr:colOff>1143000</xdr:colOff>
      <xdr:row>34</xdr:row>
      <xdr:rowOff>457200</xdr:rowOff>
    </xdr:to>
    <xdr:sp>
      <xdr:nvSpPr>
        <xdr:cNvPr id="1" name="Line 1"/>
        <xdr:cNvSpPr>
          <a:spLocks/>
        </xdr:cNvSpPr>
      </xdr:nvSpPr>
      <xdr:spPr>
        <a:xfrm>
          <a:off x="5419725" y="85344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6">
      <selection activeCell="D32" sqref="D32"/>
    </sheetView>
  </sheetViews>
  <sheetFormatPr defaultColWidth="9.00390625" defaultRowHeight="12.75"/>
  <cols>
    <col min="1" max="1" width="5.375" style="116" customWidth="1"/>
    <col min="2" max="2" width="7.875" style="116" customWidth="1"/>
    <col min="3" max="3" width="8.00390625" style="116" customWidth="1"/>
    <col min="4" max="4" width="37.625" style="116" customWidth="1"/>
    <col min="5" max="5" width="24.75390625" style="133" customWidth="1"/>
    <col min="6" max="16384" width="9.125" style="116" customWidth="1"/>
  </cols>
  <sheetData>
    <row r="1" spans="1:12" ht="21" customHeight="1">
      <c r="A1" s="112"/>
      <c r="B1" s="113"/>
      <c r="C1" s="113"/>
      <c r="D1" s="113"/>
      <c r="E1" s="114"/>
      <c r="F1" s="112"/>
      <c r="G1" s="131"/>
      <c r="H1" s="131"/>
      <c r="I1" s="131"/>
      <c r="J1" s="131"/>
      <c r="K1" s="131"/>
      <c r="L1" s="131"/>
    </row>
    <row r="2" spans="1:12" ht="11.25">
      <c r="A2" s="113"/>
      <c r="B2" s="113"/>
      <c r="C2" s="113"/>
      <c r="D2" s="113"/>
      <c r="E2" s="117" t="s">
        <v>431</v>
      </c>
      <c r="F2" s="112"/>
      <c r="G2" s="131"/>
      <c r="H2" s="131"/>
      <c r="I2" s="131"/>
      <c r="J2" s="131"/>
      <c r="K2" s="131"/>
      <c r="L2" s="131"/>
    </row>
    <row r="3" spans="1:12" ht="11.25">
      <c r="A3" s="113"/>
      <c r="B3" s="113"/>
      <c r="C3" s="113"/>
      <c r="D3" s="113"/>
      <c r="E3" s="117" t="s">
        <v>425</v>
      </c>
      <c r="F3" s="112"/>
      <c r="G3" s="131"/>
      <c r="H3" s="131"/>
      <c r="I3" s="131"/>
      <c r="J3" s="131"/>
      <c r="K3" s="131"/>
      <c r="L3" s="131"/>
    </row>
    <row r="4" spans="1:12" ht="11.25">
      <c r="A4" s="113"/>
      <c r="B4" s="113"/>
      <c r="C4" s="113"/>
      <c r="D4" s="113"/>
      <c r="E4" s="117" t="s">
        <v>183</v>
      </c>
      <c r="F4" s="112"/>
      <c r="G4" s="131"/>
      <c r="H4" s="131"/>
      <c r="I4" s="131"/>
      <c r="J4" s="131"/>
      <c r="K4" s="131"/>
      <c r="L4" s="131"/>
    </row>
    <row r="5" spans="1:12" ht="11.25">
      <c r="A5" s="113"/>
      <c r="B5" s="113"/>
      <c r="C5" s="113"/>
      <c r="D5" s="113"/>
      <c r="E5" s="117" t="s">
        <v>432</v>
      </c>
      <c r="F5" s="112"/>
      <c r="G5" s="131"/>
      <c r="H5" s="131"/>
      <c r="I5" s="131"/>
      <c r="J5" s="131"/>
      <c r="K5" s="131"/>
      <c r="L5" s="131"/>
    </row>
    <row r="6" spans="1:12" ht="11.25">
      <c r="A6" s="113"/>
      <c r="B6" s="113"/>
      <c r="C6" s="113"/>
      <c r="D6" s="113"/>
      <c r="E6" s="113"/>
      <c r="F6" s="112"/>
      <c r="G6" s="131"/>
      <c r="H6" s="131"/>
      <c r="I6" s="131"/>
      <c r="J6" s="131"/>
      <c r="K6" s="131"/>
      <c r="L6" s="131"/>
    </row>
    <row r="7" spans="1:12" ht="5.25" customHeight="1">
      <c r="A7" s="500" t="s">
        <v>433</v>
      </c>
      <c r="B7" s="500"/>
      <c r="C7" s="500"/>
      <c r="D7" s="500"/>
      <c r="E7" s="500"/>
      <c r="F7" s="112"/>
      <c r="G7" s="131"/>
      <c r="H7" s="131"/>
      <c r="I7" s="131"/>
      <c r="J7" s="131"/>
      <c r="K7" s="131"/>
      <c r="L7" s="131"/>
    </row>
    <row r="8" spans="1:12" ht="18" customHeight="1">
      <c r="A8" s="500"/>
      <c r="B8" s="500"/>
      <c r="C8" s="500"/>
      <c r="D8" s="500"/>
      <c r="E8" s="500"/>
      <c r="F8" s="112"/>
      <c r="G8" s="131"/>
      <c r="H8" s="131"/>
      <c r="I8" s="131"/>
      <c r="J8" s="131"/>
      <c r="K8" s="131"/>
      <c r="L8" s="131"/>
    </row>
    <row r="9" spans="1:12" ht="11.25" hidden="1">
      <c r="A9" s="336"/>
      <c r="B9" s="337"/>
      <c r="C9" s="337"/>
      <c r="D9" s="337"/>
      <c r="E9" s="338"/>
      <c r="F9" s="131"/>
      <c r="G9" s="131"/>
      <c r="H9" s="131"/>
      <c r="I9" s="131"/>
      <c r="J9" s="131"/>
      <c r="K9" s="131"/>
      <c r="L9" s="131"/>
    </row>
    <row r="10" spans="1:12" ht="28.5" customHeight="1" thickBot="1">
      <c r="A10" s="501" t="s">
        <v>434</v>
      </c>
      <c r="B10" s="501"/>
      <c r="C10" s="501"/>
      <c r="D10" s="501"/>
      <c r="E10" s="501"/>
      <c r="F10" s="131"/>
      <c r="G10" s="131"/>
      <c r="H10" s="131"/>
      <c r="I10" s="131"/>
      <c r="J10" s="131"/>
      <c r="K10" s="131"/>
      <c r="L10" s="131"/>
    </row>
    <row r="11" spans="1:12" ht="31.5" customHeight="1" thickTop="1">
      <c r="A11" s="122" t="s">
        <v>0</v>
      </c>
      <c r="B11" s="7" t="s">
        <v>37</v>
      </c>
      <c r="C11" s="7" t="s">
        <v>2</v>
      </c>
      <c r="D11" s="7" t="s">
        <v>435</v>
      </c>
      <c r="E11" s="8" t="s">
        <v>279</v>
      </c>
      <c r="F11" s="131"/>
      <c r="G11" s="131"/>
      <c r="H11" s="131"/>
      <c r="I11" s="131"/>
      <c r="J11" s="131"/>
      <c r="K11" s="131"/>
      <c r="L11" s="131"/>
    </row>
    <row r="12" spans="1:12" ht="11.25">
      <c r="A12" s="94">
        <v>1</v>
      </c>
      <c r="B12" s="95">
        <v>2</v>
      </c>
      <c r="C12" s="95">
        <v>3</v>
      </c>
      <c r="D12" s="95">
        <v>4</v>
      </c>
      <c r="E12" s="96">
        <v>5</v>
      </c>
      <c r="F12" s="131"/>
      <c r="G12" s="131"/>
      <c r="H12" s="131"/>
      <c r="I12" s="131"/>
      <c r="J12" s="131"/>
      <c r="K12" s="131"/>
      <c r="L12" s="131"/>
    </row>
    <row r="13" spans="1:12" ht="22.5">
      <c r="A13" s="94" t="s">
        <v>304</v>
      </c>
      <c r="B13" s="339"/>
      <c r="C13" s="339"/>
      <c r="D13" s="340" t="s">
        <v>305</v>
      </c>
      <c r="E13" s="341" t="s">
        <v>436</v>
      </c>
      <c r="F13" s="131"/>
      <c r="G13" s="131"/>
      <c r="H13" s="131"/>
      <c r="I13" s="131"/>
      <c r="J13" s="131"/>
      <c r="K13" s="131"/>
      <c r="L13" s="131"/>
    </row>
    <row r="14" spans="1:12" ht="18.75" customHeight="1">
      <c r="A14" s="100"/>
      <c r="B14" s="102" t="s">
        <v>437</v>
      </c>
      <c r="C14" s="102"/>
      <c r="D14" s="342" t="s">
        <v>100</v>
      </c>
      <c r="E14" s="343" t="s">
        <v>436</v>
      </c>
      <c r="F14" s="131"/>
      <c r="G14" s="131"/>
      <c r="H14" s="131"/>
      <c r="I14" s="131"/>
      <c r="J14" s="131"/>
      <c r="K14" s="131"/>
      <c r="L14" s="131"/>
    </row>
    <row r="15" spans="1:12" ht="22.5">
      <c r="A15" s="101"/>
      <c r="B15" s="153"/>
      <c r="C15" s="211" t="s">
        <v>438</v>
      </c>
      <c r="D15" s="344" t="s">
        <v>439</v>
      </c>
      <c r="E15" s="341" t="s">
        <v>436</v>
      </c>
      <c r="F15" s="131"/>
      <c r="G15" s="131"/>
      <c r="H15" s="131"/>
      <c r="I15" s="131"/>
      <c r="J15" s="131"/>
      <c r="K15" s="131"/>
      <c r="L15" s="131"/>
    </row>
    <row r="16" spans="1:12" ht="22.5">
      <c r="A16" s="148"/>
      <c r="B16" s="345"/>
      <c r="C16" s="346"/>
      <c r="D16" s="41" t="s">
        <v>440</v>
      </c>
      <c r="E16" s="347">
        <v>4000</v>
      </c>
      <c r="F16" s="131"/>
      <c r="G16" s="131"/>
      <c r="H16" s="131"/>
      <c r="I16" s="131"/>
      <c r="J16" s="131"/>
      <c r="K16" s="131"/>
      <c r="L16" s="131"/>
    </row>
    <row r="17" spans="1:12" ht="18" customHeight="1">
      <c r="A17" s="100" t="s">
        <v>441</v>
      </c>
      <c r="B17" s="339"/>
      <c r="C17" s="29"/>
      <c r="D17" s="156" t="s">
        <v>113</v>
      </c>
      <c r="E17" s="348">
        <f>SUM(E18)</f>
        <v>9000</v>
      </c>
      <c r="F17" s="131"/>
      <c r="G17" s="131"/>
      <c r="H17" s="131"/>
      <c r="I17" s="131"/>
      <c r="J17" s="131"/>
      <c r="K17" s="131"/>
      <c r="L17" s="131"/>
    </row>
    <row r="18" spans="1:12" ht="16.5" customHeight="1">
      <c r="A18" s="101"/>
      <c r="B18" s="349" t="s">
        <v>442</v>
      </c>
      <c r="C18" s="20"/>
      <c r="D18" s="30" t="s">
        <v>114</v>
      </c>
      <c r="E18" s="350">
        <f>SUM(E19)</f>
        <v>9000</v>
      </c>
      <c r="F18" s="131"/>
      <c r="G18" s="131"/>
      <c r="H18" s="131"/>
      <c r="I18" s="131"/>
      <c r="J18" s="131"/>
      <c r="K18" s="131"/>
      <c r="L18" s="131"/>
    </row>
    <row r="19" spans="1:12" ht="27" customHeight="1">
      <c r="A19" s="101"/>
      <c r="B19" s="353"/>
      <c r="C19" s="346">
        <v>2580</v>
      </c>
      <c r="D19" s="344" t="s">
        <v>439</v>
      </c>
      <c r="E19" s="347">
        <f>SUM(E20:E22)</f>
        <v>9000</v>
      </c>
      <c r="F19" s="131"/>
      <c r="G19" s="131"/>
      <c r="H19" s="131"/>
      <c r="I19" s="131"/>
      <c r="J19" s="131"/>
      <c r="K19" s="131"/>
      <c r="L19" s="131"/>
    </row>
    <row r="20" spans="1:12" ht="22.5">
      <c r="A20" s="502"/>
      <c r="B20" s="503"/>
      <c r="C20" s="354"/>
      <c r="D20" s="41" t="s">
        <v>443</v>
      </c>
      <c r="E20" s="347">
        <v>5000</v>
      </c>
      <c r="F20" s="131"/>
      <c r="G20" s="131"/>
      <c r="H20" s="131"/>
      <c r="I20" s="131"/>
      <c r="J20" s="131"/>
      <c r="K20" s="131"/>
      <c r="L20" s="131"/>
    </row>
    <row r="21" spans="1:12" ht="25.5" customHeight="1">
      <c r="A21" s="502"/>
      <c r="B21" s="503"/>
      <c r="C21" s="34"/>
      <c r="D21" s="355" t="s">
        <v>444</v>
      </c>
      <c r="E21" s="225">
        <v>1000</v>
      </c>
      <c r="F21" s="131"/>
      <c r="G21" s="131"/>
      <c r="H21" s="131"/>
      <c r="I21" s="131"/>
      <c r="J21" s="131"/>
      <c r="K21" s="131"/>
      <c r="L21" s="131"/>
    </row>
    <row r="22" spans="1:12" ht="14.25" customHeight="1">
      <c r="A22" s="257"/>
      <c r="B22" s="23"/>
      <c r="C22" s="36"/>
      <c r="D22" s="355" t="s">
        <v>445</v>
      </c>
      <c r="E22" s="361">
        <v>3000</v>
      </c>
      <c r="F22" s="131"/>
      <c r="G22" s="131"/>
      <c r="H22" s="131"/>
      <c r="I22" s="131"/>
      <c r="J22" s="131"/>
      <c r="K22" s="131"/>
      <c r="L22" s="131"/>
    </row>
    <row r="23" spans="1:12" ht="16.5" customHeight="1">
      <c r="A23" s="269">
        <v>926</v>
      </c>
      <c r="B23" s="356"/>
      <c r="C23" s="357"/>
      <c r="D23" s="156" t="s">
        <v>115</v>
      </c>
      <c r="E23" s="348">
        <f>SUM(E24)</f>
        <v>17000</v>
      </c>
      <c r="F23" s="131"/>
      <c r="G23" s="131"/>
      <c r="H23" s="131"/>
      <c r="I23" s="131"/>
      <c r="J23" s="131"/>
      <c r="K23" s="131"/>
      <c r="L23" s="131"/>
    </row>
    <row r="24" spans="1:12" ht="17.25" customHeight="1">
      <c r="A24" s="270"/>
      <c r="B24" s="20">
        <v>92695</v>
      </c>
      <c r="C24" s="123"/>
      <c r="D24" s="30" t="s">
        <v>100</v>
      </c>
      <c r="E24" s="98">
        <f>SUM(E25)</f>
        <v>17000</v>
      </c>
      <c r="F24" s="131"/>
      <c r="G24" s="131"/>
      <c r="H24" s="131"/>
      <c r="I24" s="131"/>
      <c r="J24" s="131"/>
      <c r="K24" s="131"/>
      <c r="L24" s="131"/>
    </row>
    <row r="25" spans="1:12" ht="28.5" customHeight="1">
      <c r="A25" s="270"/>
      <c r="B25" s="23"/>
      <c r="C25" s="33">
        <v>2580</v>
      </c>
      <c r="D25" s="358" t="s">
        <v>439</v>
      </c>
      <c r="E25" s="225">
        <f>SUM(E26:E29)</f>
        <v>17000</v>
      </c>
      <c r="F25" s="131"/>
      <c r="G25" s="131"/>
      <c r="H25" s="131"/>
      <c r="I25" s="131"/>
      <c r="J25" s="131"/>
      <c r="K25" s="131"/>
      <c r="L25" s="131"/>
    </row>
    <row r="26" spans="1:12" ht="22.5" customHeight="1">
      <c r="A26" s="270"/>
      <c r="B26" s="23"/>
      <c r="C26" s="34"/>
      <c r="D26" s="15" t="s">
        <v>449</v>
      </c>
      <c r="E26" s="225">
        <v>9000</v>
      </c>
      <c r="F26" s="131"/>
      <c r="G26" s="131"/>
      <c r="H26" s="131"/>
      <c r="I26" s="131"/>
      <c r="J26" s="131"/>
      <c r="K26" s="131"/>
      <c r="L26" s="131"/>
    </row>
    <row r="27" spans="1:12" ht="26.25" customHeight="1">
      <c r="A27" s="270"/>
      <c r="B27" s="23"/>
      <c r="C27" s="34"/>
      <c r="D27" s="15" t="s">
        <v>446</v>
      </c>
      <c r="E27" s="225">
        <v>1000</v>
      </c>
      <c r="F27" s="131"/>
      <c r="G27" s="131"/>
      <c r="H27" s="131"/>
      <c r="I27" s="131"/>
      <c r="J27" s="131"/>
      <c r="K27" s="131"/>
      <c r="L27" s="131"/>
    </row>
    <row r="28" spans="1:12" ht="18.75" customHeight="1">
      <c r="A28" s="270"/>
      <c r="B28" s="23"/>
      <c r="C28" s="34"/>
      <c r="D28" s="15" t="s">
        <v>447</v>
      </c>
      <c r="E28" s="225">
        <v>1000</v>
      </c>
      <c r="F28" s="131"/>
      <c r="G28" s="131"/>
      <c r="H28" s="131"/>
      <c r="I28" s="131"/>
      <c r="J28" s="131"/>
      <c r="K28" s="131"/>
      <c r="L28" s="131"/>
    </row>
    <row r="29" spans="1:12" ht="16.5" customHeight="1">
      <c r="A29" s="257"/>
      <c r="B29" s="23"/>
      <c r="C29" s="36"/>
      <c r="D29" s="15" t="s">
        <v>448</v>
      </c>
      <c r="E29" s="225">
        <v>6000</v>
      </c>
      <c r="F29" s="131"/>
      <c r="G29" s="131"/>
      <c r="H29" s="131"/>
      <c r="I29" s="131"/>
      <c r="J29" s="131"/>
      <c r="K29" s="131"/>
      <c r="L29" s="131"/>
    </row>
    <row r="30" spans="1:12" ht="14.25" customHeight="1">
      <c r="A30" s="498" t="s">
        <v>36</v>
      </c>
      <c r="B30" s="499"/>
      <c r="C30" s="499"/>
      <c r="D30" s="499"/>
      <c r="E30" s="11">
        <f>SUM(E13+E17+E23)</f>
        <v>30000</v>
      </c>
      <c r="F30" s="131"/>
      <c r="G30" s="131"/>
      <c r="H30" s="131"/>
      <c r="I30" s="131"/>
      <c r="J30" s="131"/>
      <c r="K30" s="131"/>
      <c r="L30" s="131"/>
    </row>
    <row r="31" spans="1:12" ht="0.75" customHeight="1" thickBot="1">
      <c r="A31" s="124"/>
      <c r="B31" s="125"/>
      <c r="C31" s="125"/>
      <c r="D31" s="125"/>
      <c r="E31" s="359"/>
      <c r="F31" s="134"/>
      <c r="G31" s="131"/>
      <c r="H31" s="131"/>
      <c r="I31" s="131"/>
      <c r="J31" s="131"/>
      <c r="K31" s="131"/>
      <c r="L31" s="131"/>
    </row>
    <row r="32" spans="1:12" ht="24.75" customHeight="1" thickTop="1">
      <c r="A32" s="127"/>
      <c r="B32" s="127"/>
      <c r="C32" s="127"/>
      <c r="D32" s="127"/>
      <c r="E32" s="128"/>
      <c r="F32" s="134"/>
      <c r="G32" s="131"/>
      <c r="H32" s="131"/>
      <c r="I32" s="131"/>
      <c r="J32" s="131"/>
      <c r="K32" s="131"/>
      <c r="L32" s="131"/>
    </row>
    <row r="33" spans="1:12" ht="11.25">
      <c r="A33" s="131"/>
      <c r="B33" s="131"/>
      <c r="C33" s="131"/>
      <c r="D33" s="131"/>
      <c r="E33" s="132"/>
      <c r="F33" s="134"/>
      <c r="G33" s="131"/>
      <c r="H33" s="131"/>
      <c r="I33" s="131"/>
      <c r="J33" s="131"/>
      <c r="K33" s="131"/>
      <c r="L33" s="131"/>
    </row>
    <row r="34" spans="1:12" ht="11.25">
      <c r="A34" s="131"/>
      <c r="B34" s="131"/>
      <c r="C34" s="131"/>
      <c r="D34" s="131"/>
      <c r="E34" s="132"/>
      <c r="F34" s="134"/>
      <c r="G34" s="131"/>
      <c r="H34" s="131"/>
      <c r="I34" s="131"/>
      <c r="J34" s="131"/>
      <c r="K34" s="131"/>
      <c r="L34" s="131"/>
    </row>
    <row r="35" spans="1:12" ht="11.25">
      <c r="A35" s="131"/>
      <c r="B35" s="131"/>
      <c r="C35" s="131"/>
      <c r="D35" s="131"/>
      <c r="E35" s="132"/>
      <c r="F35" s="134"/>
      <c r="G35" s="131"/>
      <c r="H35" s="131"/>
      <c r="I35" s="131"/>
      <c r="J35" s="131"/>
      <c r="K35" s="131"/>
      <c r="L35" s="131"/>
    </row>
    <row r="36" spans="1:12" ht="11.25">
      <c r="A36" s="131"/>
      <c r="B36" s="131"/>
      <c r="C36" s="131"/>
      <c r="D36" s="131"/>
      <c r="E36" s="132"/>
      <c r="F36" s="134"/>
      <c r="G36" s="131"/>
      <c r="H36" s="131"/>
      <c r="I36" s="131"/>
      <c r="J36" s="131"/>
      <c r="K36" s="131"/>
      <c r="L36" s="131"/>
    </row>
    <row r="37" spans="1:12" ht="11.25">
      <c r="A37" s="131"/>
      <c r="B37" s="131"/>
      <c r="C37" s="131"/>
      <c r="D37" s="131"/>
      <c r="E37" s="132"/>
      <c r="F37" s="134"/>
      <c r="G37" s="131"/>
      <c r="H37" s="131"/>
      <c r="I37" s="131"/>
      <c r="J37" s="131"/>
      <c r="K37" s="131"/>
      <c r="L37" s="131"/>
    </row>
    <row r="38" spans="1:12" ht="11.25">
      <c r="A38" s="131"/>
      <c r="B38" s="131"/>
      <c r="C38" s="131"/>
      <c r="D38" s="131"/>
      <c r="E38" s="132"/>
      <c r="F38" s="134"/>
      <c r="G38" s="131"/>
      <c r="H38" s="131"/>
      <c r="I38" s="131"/>
      <c r="J38" s="131"/>
      <c r="K38" s="131"/>
      <c r="L38" s="131"/>
    </row>
    <row r="39" spans="1:12" ht="11.25">
      <c r="A39" s="131"/>
      <c r="B39" s="131"/>
      <c r="C39" s="131"/>
      <c r="D39" s="131"/>
      <c r="E39" s="132"/>
      <c r="F39" s="129"/>
      <c r="G39" s="130"/>
      <c r="H39" s="130"/>
      <c r="I39" s="130"/>
      <c r="J39" s="130"/>
      <c r="K39" s="130"/>
      <c r="L39" s="130"/>
    </row>
    <row r="40" spans="1:6" ht="11.25">
      <c r="A40" s="131"/>
      <c r="B40" s="131"/>
      <c r="C40" s="131"/>
      <c r="D40" s="131"/>
      <c r="E40" s="132"/>
      <c r="F40" s="115"/>
    </row>
    <row r="41" spans="1:6" ht="11.25">
      <c r="A41" s="131"/>
      <c r="B41" s="131"/>
      <c r="C41" s="131"/>
      <c r="D41" s="131"/>
      <c r="E41" s="132"/>
      <c r="F41" s="115"/>
    </row>
    <row r="42" spans="1:6" ht="11.25">
      <c r="A42" s="131"/>
      <c r="B42" s="131"/>
      <c r="C42" s="131"/>
      <c r="D42" s="131"/>
      <c r="E42" s="132"/>
      <c r="F42" s="115"/>
    </row>
    <row r="43" spans="1:6" ht="11.25">
      <c r="A43" s="131"/>
      <c r="B43" s="131"/>
      <c r="C43" s="131"/>
      <c r="D43" s="131"/>
      <c r="E43" s="132"/>
      <c r="F43" s="115"/>
    </row>
    <row r="44" spans="1:6" ht="11.25">
      <c r="A44" s="131"/>
      <c r="B44" s="131"/>
      <c r="C44" s="131"/>
      <c r="D44" s="131"/>
      <c r="E44" s="132"/>
      <c r="F44" s="115"/>
    </row>
    <row r="45" spans="1:6" ht="11.25">
      <c r="A45" s="131"/>
      <c r="B45" s="131"/>
      <c r="C45" s="131"/>
      <c r="D45" s="131"/>
      <c r="E45" s="132"/>
      <c r="F45" s="115"/>
    </row>
    <row r="46" spans="1:6" ht="11.25">
      <c r="A46" s="131"/>
      <c r="B46" s="131"/>
      <c r="C46" s="131"/>
      <c r="D46" s="131"/>
      <c r="E46" s="132"/>
      <c r="F46" s="115"/>
    </row>
    <row r="47" spans="1:6" ht="11.25">
      <c r="A47" s="131"/>
      <c r="B47" s="131"/>
      <c r="C47" s="131"/>
      <c r="D47" s="131"/>
      <c r="E47" s="132"/>
      <c r="F47" s="115"/>
    </row>
    <row r="48" spans="1:6" ht="11.25">
      <c r="A48" s="131"/>
      <c r="B48" s="131"/>
      <c r="C48" s="131"/>
      <c r="D48" s="131"/>
      <c r="E48" s="132"/>
      <c r="F48" s="115"/>
    </row>
    <row r="49" spans="1:6" ht="11.25">
      <c r="A49" s="131"/>
      <c r="B49" s="131"/>
      <c r="C49" s="131"/>
      <c r="D49" s="131"/>
      <c r="E49" s="132"/>
      <c r="F49" s="115"/>
    </row>
    <row r="50" spans="1:6" ht="11.25">
      <c r="A50" s="131"/>
      <c r="B50" s="131"/>
      <c r="C50" s="131"/>
      <c r="D50" s="131"/>
      <c r="E50" s="132"/>
      <c r="F50" s="115"/>
    </row>
    <row r="51" spans="1:6" ht="11.25">
      <c r="A51" s="131"/>
      <c r="B51" s="131"/>
      <c r="C51" s="131"/>
      <c r="D51" s="131"/>
      <c r="E51" s="132"/>
      <c r="F51" s="115"/>
    </row>
    <row r="52" spans="1:6" ht="11.25">
      <c r="A52" s="131"/>
      <c r="B52" s="131"/>
      <c r="C52" s="131"/>
      <c r="D52" s="131"/>
      <c r="E52" s="132"/>
      <c r="F52" s="115"/>
    </row>
    <row r="53" spans="1:6" ht="11.25">
      <c r="A53" s="131"/>
      <c r="B53" s="131"/>
      <c r="C53" s="131"/>
      <c r="D53" s="131"/>
      <c r="E53" s="132"/>
      <c r="F53" s="115"/>
    </row>
    <row r="54" spans="1:6" ht="11.25">
      <c r="A54" s="131"/>
      <c r="B54" s="131"/>
      <c r="C54" s="131"/>
      <c r="D54" s="131"/>
      <c r="E54" s="132"/>
      <c r="F54" s="115"/>
    </row>
    <row r="55" spans="1:6" ht="11.25">
      <c r="A55" s="131"/>
      <c r="B55" s="131"/>
      <c r="C55" s="131"/>
      <c r="D55" s="131"/>
      <c r="E55" s="132"/>
      <c r="F55" s="115"/>
    </row>
    <row r="56" spans="1:6" ht="11.25">
      <c r="A56" s="131"/>
      <c r="B56" s="131"/>
      <c r="C56" s="131"/>
      <c r="D56" s="131"/>
      <c r="E56" s="132"/>
      <c r="F56" s="115"/>
    </row>
    <row r="57" spans="1:6" ht="11.25">
      <c r="A57" s="131"/>
      <c r="B57" s="131"/>
      <c r="C57" s="131"/>
      <c r="D57" s="131"/>
      <c r="E57" s="132"/>
      <c r="F57" s="115"/>
    </row>
    <row r="58" spans="1:6" ht="11.25">
      <c r="A58" s="131"/>
      <c r="B58" s="131"/>
      <c r="C58" s="131"/>
      <c r="D58" s="131"/>
      <c r="E58" s="132"/>
      <c r="F58" s="115"/>
    </row>
    <row r="59" spans="1:6" ht="11.25">
      <c r="A59" s="131"/>
      <c r="B59" s="131"/>
      <c r="C59" s="131"/>
      <c r="D59" s="131"/>
      <c r="E59" s="132"/>
      <c r="F59" s="115"/>
    </row>
    <row r="60" spans="1:6" ht="11.25">
      <c r="A60" s="131"/>
      <c r="B60" s="131"/>
      <c r="C60" s="131"/>
      <c r="D60" s="131"/>
      <c r="E60" s="132"/>
      <c r="F60" s="115"/>
    </row>
    <row r="61" spans="1:6" ht="11.25">
      <c r="A61" s="131"/>
      <c r="B61" s="131"/>
      <c r="C61" s="131"/>
      <c r="D61" s="131"/>
      <c r="E61" s="132"/>
      <c r="F61" s="115"/>
    </row>
    <row r="62" spans="1:6" ht="11.25">
      <c r="A62" s="131"/>
      <c r="B62" s="131"/>
      <c r="C62" s="131"/>
      <c r="D62" s="131"/>
      <c r="E62" s="132"/>
      <c r="F62" s="115"/>
    </row>
    <row r="63" spans="1:6" ht="11.25">
      <c r="A63" s="131"/>
      <c r="B63" s="131"/>
      <c r="C63" s="131"/>
      <c r="D63" s="131"/>
      <c r="E63" s="132"/>
      <c r="F63" s="115"/>
    </row>
    <row r="64" spans="1:6" ht="11.25">
      <c r="A64" s="131"/>
      <c r="B64" s="131"/>
      <c r="C64" s="131"/>
      <c r="D64" s="131"/>
      <c r="E64" s="132"/>
      <c r="F64" s="115"/>
    </row>
    <row r="65" spans="1:6" ht="11.25">
      <c r="A65" s="131"/>
      <c r="B65" s="131"/>
      <c r="C65" s="131"/>
      <c r="D65" s="131"/>
      <c r="E65" s="132"/>
      <c r="F65" s="115"/>
    </row>
    <row r="66" spans="1:6" ht="11.25">
      <c r="A66" s="131"/>
      <c r="B66" s="131"/>
      <c r="C66" s="131"/>
      <c r="D66" s="131"/>
      <c r="E66" s="132"/>
      <c r="F66" s="115"/>
    </row>
    <row r="67" spans="1:6" ht="11.25">
      <c r="A67" s="131"/>
      <c r="B67" s="131"/>
      <c r="C67" s="131"/>
      <c r="D67" s="131"/>
      <c r="E67" s="132"/>
      <c r="F67" s="115"/>
    </row>
    <row r="68" spans="1:5" ht="11.25">
      <c r="A68" s="130"/>
      <c r="B68" s="130"/>
      <c r="C68" s="130"/>
      <c r="D68" s="130"/>
      <c r="E68" s="360"/>
    </row>
  </sheetData>
  <mergeCells count="5">
    <mergeCell ref="A30:D30"/>
    <mergeCell ref="A7:E8"/>
    <mergeCell ref="A10:E10"/>
    <mergeCell ref="A20:A21"/>
    <mergeCell ref="B20:B21"/>
  </mergeCells>
  <printOptions/>
  <pageMargins left="0.75" right="0.75" top="1" bottom="1" header="0.5" footer="0.5"/>
  <pageSetup orientation="portrait" paperSize="9" r:id="rId1"/>
  <headerFooter alignWithMargins="0">
    <oddFooter>&amp;CStrona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34"/>
  <sheetViews>
    <sheetView workbookViewId="0" topLeftCell="A1">
      <selection activeCell="F438" sqref="F438"/>
    </sheetView>
  </sheetViews>
  <sheetFormatPr defaultColWidth="9.00390625" defaultRowHeight="15" customHeight="1"/>
  <cols>
    <col min="1" max="1" width="6.375" style="1" customWidth="1"/>
    <col min="2" max="2" width="6.625" style="289" customWidth="1"/>
    <col min="3" max="3" width="7.875" style="3" customWidth="1"/>
    <col min="4" max="4" width="43.00390625" style="1" customWidth="1"/>
    <col min="5" max="5" width="14.375" style="271" customWidth="1"/>
    <col min="6" max="6" width="7.375" style="1" customWidth="1"/>
    <col min="7" max="7" width="6.125" style="1" customWidth="1"/>
    <col min="8" max="8" width="8.00390625" style="1" customWidth="1"/>
    <col min="9" max="9" width="5.875" style="1" customWidth="1"/>
    <col min="10" max="10" width="4.00390625" style="1" customWidth="1"/>
    <col min="11" max="11" width="5.125" style="1" customWidth="1"/>
    <col min="12" max="12" width="3.125" style="1" customWidth="1"/>
    <col min="13" max="13" width="4.75390625" style="1" customWidth="1"/>
    <col min="14" max="14" width="4.625" style="1" customWidth="1"/>
    <col min="15" max="15" width="3.75390625" style="1" customWidth="1"/>
    <col min="16" max="16" width="6.125" style="1" customWidth="1"/>
    <col min="17" max="16384" width="9.125" style="1" customWidth="1"/>
  </cols>
  <sheetData>
    <row r="1" spans="1:6" ht="15" customHeight="1">
      <c r="A1" s="504"/>
      <c r="B1" s="504"/>
      <c r="C1" s="504"/>
      <c r="D1" s="504"/>
      <c r="E1" s="548" t="s">
        <v>315</v>
      </c>
      <c r="F1" s="548"/>
    </row>
    <row r="2" spans="1:6" ht="15" customHeight="1">
      <c r="A2" s="505"/>
      <c r="B2" s="505"/>
      <c r="C2" s="505"/>
      <c r="D2" s="505"/>
      <c r="E2" s="548" t="s">
        <v>356</v>
      </c>
      <c r="F2" s="548"/>
    </row>
    <row r="3" spans="1:6" ht="15" customHeight="1">
      <c r="A3" s="288"/>
      <c r="B3" s="288"/>
      <c r="C3" s="288"/>
      <c r="D3" s="288"/>
      <c r="E3" s="548" t="s">
        <v>183</v>
      </c>
      <c r="F3" s="548"/>
    </row>
    <row r="4" spans="1:6" ht="15" customHeight="1">
      <c r="A4" s="506"/>
      <c r="B4" s="506"/>
      <c r="C4" s="506"/>
      <c r="D4" s="506"/>
      <c r="E4" s="548" t="s">
        <v>352</v>
      </c>
      <c r="F4" s="548"/>
    </row>
    <row r="6" spans="1:6" ht="15" customHeight="1" thickBot="1">
      <c r="A6" s="549" t="s">
        <v>288</v>
      </c>
      <c r="B6" s="549"/>
      <c r="C6" s="549"/>
      <c r="D6" s="549"/>
      <c r="E6" s="549"/>
      <c r="F6" s="549"/>
    </row>
    <row r="7" spans="1:6" s="2" customFormat="1" ht="24" customHeight="1" thickBot="1" thickTop="1">
      <c r="A7" s="290" t="s">
        <v>0</v>
      </c>
      <c r="B7" s="291" t="s">
        <v>1</v>
      </c>
      <c r="C7" s="292" t="s">
        <v>2</v>
      </c>
      <c r="D7" s="292" t="s">
        <v>3</v>
      </c>
      <c r="E7" s="550" t="s">
        <v>281</v>
      </c>
      <c r="F7" s="551"/>
    </row>
    <row r="8" spans="1:6" s="2" customFormat="1" ht="14.25" customHeight="1">
      <c r="A8" s="293">
        <v>1</v>
      </c>
      <c r="B8" s="294" t="s">
        <v>165</v>
      </c>
      <c r="C8" s="294">
        <v>3</v>
      </c>
      <c r="D8" s="294">
        <v>4</v>
      </c>
      <c r="E8" s="295">
        <v>5</v>
      </c>
      <c r="F8" s="296"/>
    </row>
    <row r="9" spans="1:6" ht="15" customHeight="1">
      <c r="A9" s="510" t="s">
        <v>284</v>
      </c>
      <c r="B9" s="297"/>
      <c r="C9" s="10"/>
      <c r="D9" s="12" t="s">
        <v>9</v>
      </c>
      <c r="E9" s="298">
        <f>SUM(E10)</f>
        <v>35000</v>
      </c>
      <c r="F9" s="239"/>
    </row>
    <row r="10" spans="1:6" ht="18.75" customHeight="1">
      <c r="A10" s="510"/>
      <c r="B10" s="511" t="s">
        <v>285</v>
      </c>
      <c r="C10" s="10"/>
      <c r="D10" s="14" t="s">
        <v>10</v>
      </c>
      <c r="E10" s="300">
        <f>SUM(E11)</f>
        <v>35000</v>
      </c>
      <c r="F10" s="239"/>
    </row>
    <row r="11" spans="1:6" ht="15" customHeight="1">
      <c r="A11" s="510"/>
      <c r="B11" s="511"/>
      <c r="C11" s="10">
        <v>4300</v>
      </c>
      <c r="D11" s="15" t="s">
        <v>42</v>
      </c>
      <c r="E11" s="301">
        <v>35000</v>
      </c>
      <c r="F11" s="239"/>
    </row>
    <row r="12" spans="1:6" ht="15" customHeight="1">
      <c r="A12" s="510" t="s">
        <v>286</v>
      </c>
      <c r="B12" s="297"/>
      <c r="C12" s="10"/>
      <c r="D12" s="16" t="s">
        <v>82</v>
      </c>
      <c r="E12" s="298">
        <f>SUM(E13+E15)</f>
        <v>198844</v>
      </c>
      <c r="F12" s="239"/>
    </row>
    <row r="13" spans="1:6" ht="15" customHeight="1">
      <c r="A13" s="510"/>
      <c r="B13" s="299" t="s">
        <v>293</v>
      </c>
      <c r="C13" s="10"/>
      <c r="D13" s="14" t="s">
        <v>294</v>
      </c>
      <c r="E13" s="300">
        <f>SUM(E14)</f>
        <v>166844</v>
      </c>
      <c r="F13" s="239"/>
    </row>
    <row r="14" spans="1:6" ht="15" customHeight="1">
      <c r="A14" s="510"/>
      <c r="B14" s="297"/>
      <c r="C14" s="10">
        <v>3030</v>
      </c>
      <c r="D14" s="15" t="s">
        <v>63</v>
      </c>
      <c r="E14" s="301">
        <v>166844</v>
      </c>
      <c r="F14" s="239"/>
    </row>
    <row r="15" spans="1:6" ht="15" customHeight="1">
      <c r="A15" s="510"/>
      <c r="B15" s="511" t="s">
        <v>287</v>
      </c>
      <c r="C15" s="10"/>
      <c r="D15" s="14" t="s">
        <v>83</v>
      </c>
      <c r="E15" s="300">
        <f>SUM(E16)</f>
        <v>32000</v>
      </c>
      <c r="F15" s="239"/>
    </row>
    <row r="16" spans="1:6" ht="15" customHeight="1">
      <c r="A16" s="510"/>
      <c r="B16" s="511"/>
      <c r="C16" s="10">
        <v>4300</v>
      </c>
      <c r="D16" s="15" t="s">
        <v>42</v>
      </c>
      <c r="E16" s="301">
        <v>32000</v>
      </c>
      <c r="F16" s="239"/>
    </row>
    <row r="17" spans="1:6" ht="15" customHeight="1">
      <c r="A17" s="100">
        <v>600</v>
      </c>
      <c r="B17" s="297"/>
      <c r="C17" s="10"/>
      <c r="D17" s="16" t="s">
        <v>245</v>
      </c>
      <c r="E17" s="298">
        <f>SUM(E18)</f>
        <v>1000552</v>
      </c>
      <c r="F17" s="239"/>
    </row>
    <row r="18" spans="1:6" ht="17.25" customHeight="1">
      <c r="A18" s="512"/>
      <c r="B18" s="513">
        <v>60014</v>
      </c>
      <c r="C18" s="10"/>
      <c r="D18" s="14" t="s">
        <v>34</v>
      </c>
      <c r="E18" s="300">
        <f>SUM(E19:E25)</f>
        <v>1000552</v>
      </c>
      <c r="F18" s="239"/>
    </row>
    <row r="19" spans="1:6" ht="36.75" customHeight="1">
      <c r="A19" s="512"/>
      <c r="B19" s="514"/>
      <c r="C19" s="10">
        <v>2310</v>
      </c>
      <c r="D19" s="15" t="s">
        <v>126</v>
      </c>
      <c r="E19" s="304">
        <v>166855</v>
      </c>
      <c r="F19" s="239"/>
    </row>
    <row r="20" spans="1:6" ht="15" customHeight="1">
      <c r="A20" s="512"/>
      <c r="B20" s="514"/>
      <c r="C20" s="10">
        <v>4210</v>
      </c>
      <c r="D20" s="15" t="s">
        <v>47</v>
      </c>
      <c r="E20" s="304">
        <v>5000</v>
      </c>
      <c r="F20" s="239"/>
    </row>
    <row r="21" spans="1:6" ht="15" customHeight="1">
      <c r="A21" s="512"/>
      <c r="B21" s="514"/>
      <c r="C21" s="10">
        <v>4270</v>
      </c>
      <c r="D21" s="15" t="s">
        <v>56</v>
      </c>
      <c r="E21" s="304">
        <v>189000</v>
      </c>
      <c r="F21" s="239"/>
    </row>
    <row r="22" spans="1:6" ht="15.75" customHeight="1">
      <c r="A22" s="512"/>
      <c r="B22" s="514"/>
      <c r="C22" s="10">
        <v>4300</v>
      </c>
      <c r="D22" s="17" t="s">
        <v>243</v>
      </c>
      <c r="E22" s="304">
        <v>243345</v>
      </c>
      <c r="F22" s="239"/>
    </row>
    <row r="23" spans="1:6" ht="15.75" customHeight="1">
      <c r="A23" s="512"/>
      <c r="B23" s="514"/>
      <c r="C23" s="10">
        <v>4430</v>
      </c>
      <c r="D23" s="17" t="s">
        <v>244</v>
      </c>
      <c r="E23" s="304">
        <v>5000</v>
      </c>
      <c r="F23" s="239"/>
    </row>
    <row r="24" spans="1:6" ht="15" customHeight="1">
      <c r="A24" s="512"/>
      <c r="B24" s="514"/>
      <c r="C24" s="10">
        <v>6050</v>
      </c>
      <c r="D24" s="15" t="s">
        <v>76</v>
      </c>
      <c r="E24" s="304">
        <v>315852</v>
      </c>
      <c r="F24" s="239"/>
    </row>
    <row r="25" spans="1:6" ht="24.75" customHeight="1">
      <c r="A25" s="305"/>
      <c r="B25" s="306"/>
      <c r="C25" s="10">
        <v>6610</v>
      </c>
      <c r="D25" s="15" t="s">
        <v>397</v>
      </c>
      <c r="E25" s="304">
        <v>75500</v>
      </c>
      <c r="F25" s="239"/>
    </row>
    <row r="26" spans="1:6" ht="15" customHeight="1">
      <c r="A26" s="515">
        <v>700</v>
      </c>
      <c r="B26" s="297"/>
      <c r="C26" s="10"/>
      <c r="D26" s="16" t="s">
        <v>12</v>
      </c>
      <c r="E26" s="298">
        <f>SUM(E27)</f>
        <v>78864</v>
      </c>
      <c r="F26" s="239"/>
    </row>
    <row r="27" spans="1:6" ht="15" customHeight="1">
      <c r="A27" s="516"/>
      <c r="B27" s="517">
        <v>70005</v>
      </c>
      <c r="C27" s="10"/>
      <c r="D27" s="14" t="s">
        <v>13</v>
      </c>
      <c r="E27" s="300">
        <f>SUM(E28:E30)</f>
        <v>78864</v>
      </c>
      <c r="F27" s="239"/>
    </row>
    <row r="28" spans="1:6" ht="15" customHeight="1">
      <c r="A28" s="516"/>
      <c r="B28" s="518"/>
      <c r="C28" s="10">
        <v>4300</v>
      </c>
      <c r="D28" s="15" t="s">
        <v>42</v>
      </c>
      <c r="E28" s="304">
        <v>35900</v>
      </c>
      <c r="F28" s="239"/>
    </row>
    <row r="29" spans="1:6" ht="15" customHeight="1">
      <c r="A29" s="19"/>
      <c r="B29" s="153"/>
      <c r="C29" s="10">
        <v>4430</v>
      </c>
      <c r="D29" s="15" t="s">
        <v>50</v>
      </c>
      <c r="E29" s="304">
        <v>12000</v>
      </c>
      <c r="F29" s="239"/>
    </row>
    <row r="30" spans="1:6" ht="15.75" customHeight="1">
      <c r="A30" s="21"/>
      <c r="B30" s="104"/>
      <c r="C30" s="10">
        <v>4590</v>
      </c>
      <c r="D30" s="15" t="s">
        <v>398</v>
      </c>
      <c r="E30" s="304">
        <v>30964</v>
      </c>
      <c r="F30" s="239"/>
    </row>
    <row r="31" spans="1:6" ht="15" customHeight="1">
      <c r="A31" s="18">
        <v>710</v>
      </c>
      <c r="B31" s="297"/>
      <c r="C31" s="10"/>
      <c r="D31" s="16" t="s">
        <v>15</v>
      </c>
      <c r="E31" s="298">
        <f>SUM(E32+E34+E36)</f>
        <v>178000</v>
      </c>
      <c r="F31" s="239"/>
    </row>
    <row r="32" spans="1:6" ht="18.75" customHeight="1">
      <c r="A32" s="19"/>
      <c r="B32" s="102">
        <v>71013</v>
      </c>
      <c r="C32" s="10"/>
      <c r="D32" s="14" t="s">
        <v>295</v>
      </c>
      <c r="E32" s="300">
        <f>SUM(E33)</f>
        <v>40000</v>
      </c>
      <c r="F32" s="239"/>
    </row>
    <row r="33" spans="1:6" ht="18" customHeight="1">
      <c r="A33" s="19"/>
      <c r="B33" s="104"/>
      <c r="C33" s="10">
        <v>4300</v>
      </c>
      <c r="D33" s="15" t="s">
        <v>42</v>
      </c>
      <c r="E33" s="304">
        <v>40000</v>
      </c>
      <c r="F33" s="239"/>
    </row>
    <row r="34" spans="1:6" ht="18" customHeight="1">
      <c r="A34" s="19"/>
      <c r="B34" s="518">
        <v>71014</v>
      </c>
      <c r="C34" s="24"/>
      <c r="D34" s="14" t="s">
        <v>17</v>
      </c>
      <c r="E34" s="300">
        <f>SUM(E35)</f>
        <v>50000</v>
      </c>
      <c r="F34" s="239"/>
    </row>
    <row r="35" spans="1:6" ht="18" customHeight="1">
      <c r="A35" s="19"/>
      <c r="B35" s="519"/>
      <c r="C35" s="10">
        <v>4300</v>
      </c>
      <c r="D35" s="15" t="s">
        <v>54</v>
      </c>
      <c r="E35" s="304">
        <v>50000</v>
      </c>
      <c r="F35" s="239"/>
    </row>
    <row r="36" spans="1:6" ht="19.5" customHeight="1">
      <c r="A36" s="19"/>
      <c r="B36" s="102">
        <v>71015</v>
      </c>
      <c r="C36" s="10"/>
      <c r="D36" s="14" t="s">
        <v>18</v>
      </c>
      <c r="E36" s="300">
        <f>SUM(E37:E45)</f>
        <v>88000</v>
      </c>
      <c r="F36" s="239"/>
    </row>
    <row r="37" spans="1:6" ht="15" customHeight="1">
      <c r="A37" s="19"/>
      <c r="B37" s="153"/>
      <c r="C37" s="10">
        <v>4010</v>
      </c>
      <c r="D37" s="15" t="s">
        <v>43</v>
      </c>
      <c r="E37" s="304">
        <v>39800</v>
      </c>
      <c r="F37" s="239"/>
    </row>
    <row r="38" spans="1:6" ht="21.75" customHeight="1">
      <c r="A38" s="19"/>
      <c r="B38" s="153"/>
      <c r="C38" s="10">
        <v>4020</v>
      </c>
      <c r="D38" s="15" t="s">
        <v>399</v>
      </c>
      <c r="E38" s="304">
        <v>24000</v>
      </c>
      <c r="F38" s="239"/>
    </row>
    <row r="39" spans="1:6" ht="15" customHeight="1">
      <c r="A39" s="19"/>
      <c r="B39" s="153"/>
      <c r="C39" s="10">
        <v>4040</v>
      </c>
      <c r="D39" s="15" t="s">
        <v>55</v>
      </c>
      <c r="E39" s="304">
        <v>5427</v>
      </c>
      <c r="F39" s="239"/>
    </row>
    <row r="40" spans="1:6" ht="15" customHeight="1">
      <c r="A40" s="19"/>
      <c r="B40" s="153"/>
      <c r="C40" s="10">
        <v>4110</v>
      </c>
      <c r="D40" s="15" t="s">
        <v>45</v>
      </c>
      <c r="E40" s="304">
        <v>12592</v>
      </c>
      <c r="F40" s="239"/>
    </row>
    <row r="41" spans="1:6" ht="15" customHeight="1">
      <c r="A41" s="19"/>
      <c r="B41" s="153"/>
      <c r="C41" s="10">
        <v>4120</v>
      </c>
      <c r="D41" s="15" t="s">
        <v>46</v>
      </c>
      <c r="E41" s="304">
        <v>1696</v>
      </c>
      <c r="F41" s="239"/>
    </row>
    <row r="42" spans="1:6" ht="15" customHeight="1">
      <c r="A42" s="19"/>
      <c r="B42" s="153"/>
      <c r="C42" s="10">
        <v>4210</v>
      </c>
      <c r="D42" s="15" t="s">
        <v>47</v>
      </c>
      <c r="E42" s="304">
        <v>1000</v>
      </c>
      <c r="F42" s="239"/>
    </row>
    <row r="43" spans="1:6" ht="15" customHeight="1">
      <c r="A43" s="19"/>
      <c r="B43" s="153"/>
      <c r="C43" s="29">
        <v>4300</v>
      </c>
      <c r="D43" s="41" t="s">
        <v>42</v>
      </c>
      <c r="E43" s="307">
        <v>1440</v>
      </c>
      <c r="F43" s="241"/>
    </row>
    <row r="44" spans="1:6" ht="15" customHeight="1">
      <c r="A44" s="19"/>
      <c r="B44" s="153"/>
      <c r="C44" s="10">
        <v>4410</v>
      </c>
      <c r="D44" s="15" t="s">
        <v>49</v>
      </c>
      <c r="E44" s="304">
        <v>320</v>
      </c>
      <c r="F44" s="239"/>
    </row>
    <row r="45" spans="1:6" ht="15" customHeight="1">
      <c r="A45" s="21"/>
      <c r="B45" s="104"/>
      <c r="C45" s="10">
        <v>4440</v>
      </c>
      <c r="D45" s="15" t="s">
        <v>51</v>
      </c>
      <c r="E45" s="304">
        <v>1725</v>
      </c>
      <c r="F45" s="239"/>
    </row>
    <row r="46" spans="1:6" ht="15" customHeight="1">
      <c r="A46" s="18">
        <v>750</v>
      </c>
      <c r="B46" s="297"/>
      <c r="C46" s="10"/>
      <c r="D46" s="16" t="s">
        <v>19</v>
      </c>
      <c r="E46" s="298">
        <f>SUM(E47+E52+E59+E78+E85)</f>
        <v>4050472</v>
      </c>
      <c r="F46" s="239"/>
    </row>
    <row r="47" spans="1:6" ht="19.5" customHeight="1">
      <c r="A47" s="19"/>
      <c r="B47" s="302">
        <v>75011</v>
      </c>
      <c r="C47" s="10"/>
      <c r="D47" s="14" t="s">
        <v>20</v>
      </c>
      <c r="E47" s="300">
        <f>SUM(E48:E51)</f>
        <v>144926</v>
      </c>
      <c r="F47" s="239"/>
    </row>
    <row r="48" spans="1:6" ht="15" customHeight="1">
      <c r="A48" s="19"/>
      <c r="B48" s="303"/>
      <c r="C48" s="10">
        <v>4010</v>
      </c>
      <c r="D48" s="15" t="s">
        <v>58</v>
      </c>
      <c r="E48" s="301">
        <v>112056</v>
      </c>
      <c r="F48" s="239"/>
    </row>
    <row r="49" spans="1:6" ht="15" customHeight="1">
      <c r="A49" s="19"/>
      <c r="B49" s="303"/>
      <c r="C49" s="10">
        <v>4040</v>
      </c>
      <c r="D49" s="15" t="s">
        <v>44</v>
      </c>
      <c r="E49" s="301">
        <v>9038</v>
      </c>
      <c r="F49" s="239"/>
    </row>
    <row r="50" spans="1:6" ht="15" customHeight="1">
      <c r="A50" s="19"/>
      <c r="B50" s="303"/>
      <c r="C50" s="10">
        <v>4110</v>
      </c>
      <c r="D50" s="15" t="s">
        <v>45</v>
      </c>
      <c r="E50" s="301">
        <v>20865</v>
      </c>
      <c r="F50" s="239"/>
    </row>
    <row r="51" spans="1:6" ht="15" customHeight="1">
      <c r="A51" s="19"/>
      <c r="B51" s="306"/>
      <c r="C51" s="10">
        <v>4120</v>
      </c>
      <c r="D51" s="15" t="s">
        <v>46</v>
      </c>
      <c r="E51" s="301">
        <v>2967</v>
      </c>
      <c r="F51" s="239"/>
    </row>
    <row r="52" spans="1:6" ht="17.25" customHeight="1">
      <c r="A52" s="19"/>
      <c r="B52" s="302">
        <v>75019</v>
      </c>
      <c r="C52" s="10"/>
      <c r="D52" s="14" t="s">
        <v>84</v>
      </c>
      <c r="E52" s="300">
        <f>SUM(E53:E58)</f>
        <v>165454</v>
      </c>
      <c r="F52" s="239"/>
    </row>
    <row r="53" spans="1:6" ht="15" customHeight="1">
      <c r="A53" s="19"/>
      <c r="B53" s="303"/>
      <c r="C53" s="10">
        <v>3030</v>
      </c>
      <c r="D53" s="15" t="s">
        <v>79</v>
      </c>
      <c r="E53" s="301">
        <v>137712</v>
      </c>
      <c r="F53" s="239"/>
    </row>
    <row r="54" spans="1:6" ht="15" customHeight="1">
      <c r="A54" s="19"/>
      <c r="B54" s="303"/>
      <c r="C54" s="10">
        <v>4210</v>
      </c>
      <c r="D54" s="15" t="s">
        <v>47</v>
      </c>
      <c r="E54" s="301">
        <v>16842</v>
      </c>
      <c r="F54" s="239"/>
    </row>
    <row r="55" spans="1:6" ht="15" customHeight="1">
      <c r="A55" s="19"/>
      <c r="B55" s="303"/>
      <c r="C55" s="10">
        <v>4270</v>
      </c>
      <c r="D55" s="15" t="s">
        <v>56</v>
      </c>
      <c r="E55" s="301">
        <v>1300</v>
      </c>
      <c r="F55" s="239"/>
    </row>
    <row r="56" spans="1:6" ht="15" customHeight="1">
      <c r="A56" s="19"/>
      <c r="B56" s="303"/>
      <c r="C56" s="10">
        <v>4300</v>
      </c>
      <c r="D56" s="15" t="s">
        <v>42</v>
      </c>
      <c r="E56" s="301">
        <v>4600</v>
      </c>
      <c r="F56" s="239"/>
    </row>
    <row r="57" spans="1:6" ht="15" customHeight="1">
      <c r="A57" s="19"/>
      <c r="B57" s="303"/>
      <c r="C57" s="10">
        <v>4410</v>
      </c>
      <c r="D57" s="15" t="s">
        <v>49</v>
      </c>
      <c r="E57" s="301">
        <v>2000</v>
      </c>
      <c r="F57" s="239"/>
    </row>
    <row r="58" spans="1:6" ht="15" customHeight="1">
      <c r="A58" s="19"/>
      <c r="B58" s="303"/>
      <c r="C58" s="10">
        <v>4420</v>
      </c>
      <c r="D58" s="15" t="s">
        <v>85</v>
      </c>
      <c r="E58" s="301">
        <v>3000</v>
      </c>
      <c r="F58" s="239"/>
    </row>
    <row r="59" spans="1:6" ht="18" customHeight="1">
      <c r="A59" s="19"/>
      <c r="B59" s="517">
        <v>75020</v>
      </c>
      <c r="C59" s="10"/>
      <c r="D59" s="14" t="s">
        <v>35</v>
      </c>
      <c r="E59" s="300">
        <f>SUM(E60:E77)</f>
        <v>3628092</v>
      </c>
      <c r="F59" s="239"/>
    </row>
    <row r="60" spans="1:6" ht="13.5" customHeight="1">
      <c r="A60" s="19"/>
      <c r="B60" s="518"/>
      <c r="C60" s="10">
        <v>3020</v>
      </c>
      <c r="D60" s="15" t="s">
        <v>68</v>
      </c>
      <c r="E60" s="301">
        <v>4000</v>
      </c>
      <c r="F60" s="239"/>
    </row>
    <row r="61" spans="1:6" ht="15" customHeight="1">
      <c r="A61" s="19"/>
      <c r="B61" s="518"/>
      <c r="C61" s="10">
        <v>4010</v>
      </c>
      <c r="D61" s="15" t="s">
        <v>43</v>
      </c>
      <c r="E61" s="301">
        <v>1878438</v>
      </c>
      <c r="F61" s="239"/>
    </row>
    <row r="62" spans="1:6" ht="15" customHeight="1">
      <c r="A62" s="19"/>
      <c r="B62" s="518"/>
      <c r="C62" s="10">
        <v>4040</v>
      </c>
      <c r="D62" s="15" t="s">
        <v>55</v>
      </c>
      <c r="E62" s="301">
        <v>133601</v>
      </c>
      <c r="F62" s="239"/>
    </row>
    <row r="63" spans="1:6" ht="15" customHeight="1">
      <c r="A63" s="19"/>
      <c r="B63" s="518"/>
      <c r="C63" s="10">
        <v>4110</v>
      </c>
      <c r="D63" s="15" t="s">
        <v>45</v>
      </c>
      <c r="E63" s="301">
        <v>343610</v>
      </c>
      <c r="F63" s="239"/>
    </row>
    <row r="64" spans="1:6" ht="15" customHeight="1">
      <c r="A64" s="19"/>
      <c r="B64" s="518"/>
      <c r="C64" s="10">
        <v>4120</v>
      </c>
      <c r="D64" s="15" t="s">
        <v>46</v>
      </c>
      <c r="E64" s="301">
        <v>48860</v>
      </c>
      <c r="F64" s="239"/>
    </row>
    <row r="65" spans="1:6" ht="15" customHeight="1">
      <c r="A65" s="19"/>
      <c r="B65" s="518"/>
      <c r="C65" s="10">
        <v>4210</v>
      </c>
      <c r="D65" s="17" t="s">
        <v>179</v>
      </c>
      <c r="E65" s="301">
        <v>449741</v>
      </c>
      <c r="F65" s="239"/>
    </row>
    <row r="66" spans="1:6" ht="15" customHeight="1">
      <c r="A66" s="19"/>
      <c r="B66" s="518"/>
      <c r="C66" s="10">
        <v>4260</v>
      </c>
      <c r="D66" s="17" t="s">
        <v>142</v>
      </c>
      <c r="E66" s="301">
        <v>28580</v>
      </c>
      <c r="F66" s="239"/>
    </row>
    <row r="67" spans="1:6" ht="15" customHeight="1">
      <c r="A67" s="19"/>
      <c r="B67" s="518"/>
      <c r="C67" s="10">
        <v>4270</v>
      </c>
      <c r="D67" s="15" t="s">
        <v>56</v>
      </c>
      <c r="E67" s="301">
        <v>14312</v>
      </c>
      <c r="F67" s="239"/>
    </row>
    <row r="68" spans="1:6" ht="15" customHeight="1">
      <c r="A68" s="19"/>
      <c r="B68" s="518"/>
      <c r="C68" s="10">
        <v>4280</v>
      </c>
      <c r="D68" s="15" t="s">
        <v>86</v>
      </c>
      <c r="E68" s="301">
        <v>6000</v>
      </c>
      <c r="F68" s="239"/>
    </row>
    <row r="69" spans="1:6" ht="16.5" customHeight="1">
      <c r="A69" s="19"/>
      <c r="B69" s="518"/>
      <c r="C69" s="10">
        <v>4300</v>
      </c>
      <c r="D69" s="17" t="s">
        <v>169</v>
      </c>
      <c r="E69" s="301">
        <v>510429</v>
      </c>
      <c r="F69" s="239"/>
    </row>
    <row r="70" spans="1:6" ht="15" customHeight="1">
      <c r="A70" s="19"/>
      <c r="B70" s="518"/>
      <c r="C70" s="10">
        <v>4410</v>
      </c>
      <c r="D70" s="15" t="s">
        <v>49</v>
      </c>
      <c r="E70" s="301">
        <v>6000</v>
      </c>
      <c r="F70" s="239"/>
    </row>
    <row r="71" spans="1:6" ht="15" customHeight="1">
      <c r="A71" s="19"/>
      <c r="B71" s="518"/>
      <c r="C71" s="10">
        <v>4420</v>
      </c>
      <c r="D71" s="15" t="s">
        <v>85</v>
      </c>
      <c r="E71" s="301">
        <v>2000</v>
      </c>
      <c r="F71" s="239"/>
    </row>
    <row r="72" spans="1:6" ht="15" customHeight="1">
      <c r="A72" s="19"/>
      <c r="B72" s="518"/>
      <c r="C72" s="10">
        <v>4430</v>
      </c>
      <c r="D72" s="15" t="s">
        <v>50</v>
      </c>
      <c r="E72" s="301">
        <v>60527</v>
      </c>
      <c r="F72" s="239"/>
    </row>
    <row r="73" spans="1:6" ht="15" customHeight="1">
      <c r="A73" s="19"/>
      <c r="B73" s="518"/>
      <c r="C73" s="10">
        <v>4440</v>
      </c>
      <c r="D73" s="15" t="s">
        <v>51</v>
      </c>
      <c r="E73" s="301">
        <v>48990</v>
      </c>
      <c r="F73" s="239"/>
    </row>
    <row r="74" spans="1:6" ht="15" customHeight="1">
      <c r="A74" s="19"/>
      <c r="B74" s="518"/>
      <c r="C74" s="10">
        <v>4530</v>
      </c>
      <c r="D74" s="15" t="s">
        <v>87</v>
      </c>
      <c r="E74" s="301">
        <v>2000</v>
      </c>
      <c r="F74" s="239"/>
    </row>
    <row r="75" spans="1:6" ht="16.5" customHeight="1">
      <c r="A75" s="19"/>
      <c r="B75" s="153"/>
      <c r="C75" s="10">
        <v>4610</v>
      </c>
      <c r="D75" s="15" t="s">
        <v>370</v>
      </c>
      <c r="E75" s="301">
        <v>500</v>
      </c>
      <c r="F75" s="239"/>
    </row>
    <row r="76" spans="1:6" ht="15.75" customHeight="1">
      <c r="A76" s="19"/>
      <c r="B76" s="153"/>
      <c r="C76" s="10">
        <v>6050</v>
      </c>
      <c r="D76" s="15" t="s">
        <v>76</v>
      </c>
      <c r="E76" s="301">
        <v>57054</v>
      </c>
      <c r="F76" s="239"/>
    </row>
    <row r="77" spans="1:6" ht="15" customHeight="1">
      <c r="A77" s="19"/>
      <c r="B77" s="153"/>
      <c r="C77" s="10">
        <v>6060</v>
      </c>
      <c r="D77" s="15" t="s">
        <v>176</v>
      </c>
      <c r="E77" s="301">
        <v>33450</v>
      </c>
      <c r="F77" s="239"/>
    </row>
    <row r="78" spans="1:6" ht="15" customHeight="1">
      <c r="A78" s="19"/>
      <c r="B78" s="302">
        <v>75045</v>
      </c>
      <c r="C78" s="10"/>
      <c r="D78" s="14" t="s">
        <v>21</v>
      </c>
      <c r="E78" s="300">
        <f>SUM(E79:E84)</f>
        <v>32000</v>
      </c>
      <c r="F78" s="239"/>
    </row>
    <row r="79" spans="1:6" ht="15" customHeight="1">
      <c r="A79" s="19"/>
      <c r="B79" s="303"/>
      <c r="C79" s="10">
        <v>3030</v>
      </c>
      <c r="D79" s="15" t="s">
        <v>63</v>
      </c>
      <c r="E79" s="301">
        <v>5144</v>
      </c>
      <c r="F79" s="239"/>
    </row>
    <row r="80" spans="1:6" ht="15" customHeight="1">
      <c r="A80" s="19"/>
      <c r="B80" s="303"/>
      <c r="C80" s="24">
        <v>4110</v>
      </c>
      <c r="D80" s="26" t="s">
        <v>139</v>
      </c>
      <c r="E80" s="301">
        <v>1300</v>
      </c>
      <c r="F80" s="239"/>
    </row>
    <row r="81" spans="1:6" ht="15" customHeight="1">
      <c r="A81" s="19"/>
      <c r="B81" s="303"/>
      <c r="C81" s="10">
        <v>4120</v>
      </c>
      <c r="D81" s="15" t="s">
        <v>134</v>
      </c>
      <c r="E81" s="301">
        <v>200</v>
      </c>
      <c r="F81" s="239"/>
    </row>
    <row r="82" spans="1:6" ht="15" customHeight="1">
      <c r="A82" s="19"/>
      <c r="B82" s="303"/>
      <c r="C82" s="10">
        <v>4210</v>
      </c>
      <c r="D82" s="15" t="s">
        <v>47</v>
      </c>
      <c r="E82" s="301">
        <v>2370</v>
      </c>
      <c r="F82" s="239"/>
    </row>
    <row r="83" spans="1:6" ht="15" customHeight="1">
      <c r="A83" s="19"/>
      <c r="B83" s="303"/>
      <c r="C83" s="10">
        <v>4300</v>
      </c>
      <c r="D83" s="15" t="s">
        <v>42</v>
      </c>
      <c r="E83" s="301">
        <v>22870</v>
      </c>
      <c r="F83" s="239"/>
    </row>
    <row r="84" spans="1:6" ht="15" customHeight="1">
      <c r="A84" s="19"/>
      <c r="B84" s="306"/>
      <c r="C84" s="24">
        <v>4410</v>
      </c>
      <c r="D84" s="26" t="s">
        <v>49</v>
      </c>
      <c r="E84" s="301">
        <v>116</v>
      </c>
      <c r="F84" s="239"/>
    </row>
    <row r="85" spans="1:6" ht="15" customHeight="1">
      <c r="A85" s="19"/>
      <c r="B85" s="302">
        <v>75095</v>
      </c>
      <c r="C85" s="10"/>
      <c r="D85" s="14" t="s">
        <v>178</v>
      </c>
      <c r="E85" s="300">
        <f>SUM(E86:E88)</f>
        <v>80000</v>
      </c>
      <c r="F85" s="239"/>
    </row>
    <row r="86" spans="1:6" ht="25.5" customHeight="1">
      <c r="A86" s="19"/>
      <c r="B86" s="303"/>
      <c r="C86" s="10">
        <v>3020</v>
      </c>
      <c r="D86" s="15" t="s">
        <v>326</v>
      </c>
      <c r="E86" s="304">
        <v>6000</v>
      </c>
      <c r="F86" s="239"/>
    </row>
    <row r="87" spans="1:6" ht="15" customHeight="1">
      <c r="A87" s="19"/>
      <c r="B87" s="303"/>
      <c r="C87" s="10">
        <v>4210</v>
      </c>
      <c r="D87" s="15" t="s">
        <v>47</v>
      </c>
      <c r="E87" s="304">
        <v>4000</v>
      </c>
      <c r="F87" s="239"/>
    </row>
    <row r="88" spans="1:6" ht="15" customHeight="1">
      <c r="A88" s="21"/>
      <c r="B88" s="306"/>
      <c r="C88" s="10">
        <v>4300</v>
      </c>
      <c r="D88" s="15" t="s">
        <v>42</v>
      </c>
      <c r="E88" s="304">
        <v>70000</v>
      </c>
      <c r="F88" s="239"/>
    </row>
    <row r="89" spans="1:6" ht="27" customHeight="1">
      <c r="A89" s="18">
        <v>754</v>
      </c>
      <c r="B89" s="297"/>
      <c r="C89" s="10"/>
      <c r="D89" s="16" t="s">
        <v>22</v>
      </c>
      <c r="E89" s="298">
        <f>SUM(E90+E109)</f>
        <v>2094310</v>
      </c>
      <c r="F89" s="239"/>
    </row>
    <row r="90" spans="1:6" ht="14.25" customHeight="1">
      <c r="A90" s="19"/>
      <c r="B90" s="302">
        <v>75411</v>
      </c>
      <c r="C90" s="10"/>
      <c r="D90" s="14" t="s">
        <v>24</v>
      </c>
      <c r="E90" s="300">
        <f>SUM(E91:E108)</f>
        <v>2093810</v>
      </c>
      <c r="F90" s="239"/>
    </row>
    <row r="91" spans="1:6" ht="14.25" customHeight="1">
      <c r="A91" s="21"/>
      <c r="B91" s="306"/>
      <c r="C91" s="10">
        <v>3020</v>
      </c>
      <c r="D91" s="15" t="s">
        <v>289</v>
      </c>
      <c r="E91" s="301">
        <v>195800</v>
      </c>
      <c r="F91" s="239"/>
    </row>
    <row r="92" spans="1:6" ht="15" customHeight="1">
      <c r="A92" s="18"/>
      <c r="B92" s="302"/>
      <c r="C92" s="10">
        <v>4010</v>
      </c>
      <c r="D92" s="15" t="s">
        <v>43</v>
      </c>
      <c r="E92" s="301">
        <v>17623</v>
      </c>
      <c r="F92" s="239"/>
    </row>
    <row r="93" spans="1:6" ht="15" customHeight="1">
      <c r="A93" s="19"/>
      <c r="B93" s="303"/>
      <c r="C93" s="10">
        <v>4040</v>
      </c>
      <c r="D93" s="15" t="s">
        <v>55</v>
      </c>
      <c r="E93" s="301">
        <v>1400</v>
      </c>
      <c r="F93" s="239"/>
    </row>
    <row r="94" spans="1:6" ht="15" customHeight="1">
      <c r="A94" s="19"/>
      <c r="B94" s="303"/>
      <c r="C94" s="10">
        <v>4050</v>
      </c>
      <c r="D94" s="15" t="s">
        <v>69</v>
      </c>
      <c r="E94" s="301">
        <v>1332232</v>
      </c>
      <c r="F94" s="239"/>
    </row>
    <row r="95" spans="1:6" ht="15" customHeight="1">
      <c r="A95" s="19"/>
      <c r="B95" s="303"/>
      <c r="C95" s="10">
        <v>4060</v>
      </c>
      <c r="D95" s="15" t="s">
        <v>70</v>
      </c>
      <c r="E95" s="301">
        <v>40844</v>
      </c>
      <c r="F95" s="239"/>
    </row>
    <row r="96" spans="1:6" ht="15" customHeight="1">
      <c r="A96" s="19"/>
      <c r="B96" s="303"/>
      <c r="C96" s="10">
        <v>4070</v>
      </c>
      <c r="D96" s="15" t="s">
        <v>71</v>
      </c>
      <c r="E96" s="301">
        <v>112118</v>
      </c>
      <c r="F96" s="239"/>
    </row>
    <row r="97" spans="1:6" ht="13.5" customHeight="1">
      <c r="A97" s="19"/>
      <c r="B97" s="303"/>
      <c r="C97" s="10">
        <v>4080</v>
      </c>
      <c r="D97" s="15" t="s">
        <v>75</v>
      </c>
      <c r="E97" s="301">
        <v>38500</v>
      </c>
      <c r="F97" s="239"/>
    </row>
    <row r="98" spans="1:6" ht="15" customHeight="1">
      <c r="A98" s="19"/>
      <c r="B98" s="303"/>
      <c r="C98" s="10">
        <v>4110</v>
      </c>
      <c r="D98" s="15" t="s">
        <v>45</v>
      </c>
      <c r="E98" s="301">
        <v>3582</v>
      </c>
      <c r="F98" s="239"/>
    </row>
    <row r="99" spans="1:6" ht="15" customHeight="1">
      <c r="A99" s="19"/>
      <c r="B99" s="303"/>
      <c r="C99" s="10">
        <v>4120</v>
      </c>
      <c r="D99" s="15" t="s">
        <v>46</v>
      </c>
      <c r="E99" s="301">
        <v>466</v>
      </c>
      <c r="F99" s="239"/>
    </row>
    <row r="100" spans="1:6" ht="15" customHeight="1">
      <c r="A100" s="19"/>
      <c r="B100" s="303"/>
      <c r="C100" s="10">
        <v>4210</v>
      </c>
      <c r="D100" s="15" t="s">
        <v>47</v>
      </c>
      <c r="E100" s="301">
        <v>159745</v>
      </c>
      <c r="F100" s="239"/>
    </row>
    <row r="101" spans="1:6" ht="15" customHeight="1">
      <c r="A101" s="19"/>
      <c r="B101" s="303"/>
      <c r="C101" s="10">
        <v>4220</v>
      </c>
      <c r="D101" s="15" t="s">
        <v>72</v>
      </c>
      <c r="E101" s="301">
        <v>1700</v>
      </c>
      <c r="F101" s="239"/>
    </row>
    <row r="102" spans="1:6" ht="15" customHeight="1">
      <c r="A102" s="19"/>
      <c r="B102" s="303"/>
      <c r="C102" s="10">
        <v>4260</v>
      </c>
      <c r="D102" s="15" t="s">
        <v>48</v>
      </c>
      <c r="E102" s="301">
        <v>20000</v>
      </c>
      <c r="F102" s="239"/>
    </row>
    <row r="103" spans="1:6" ht="15" customHeight="1">
      <c r="A103" s="19"/>
      <c r="B103" s="303"/>
      <c r="C103" s="10">
        <v>4270</v>
      </c>
      <c r="D103" s="15" t="s">
        <v>56</v>
      </c>
      <c r="E103" s="301">
        <v>75000</v>
      </c>
      <c r="F103" s="239"/>
    </row>
    <row r="104" spans="1:6" ht="15" customHeight="1">
      <c r="A104" s="19"/>
      <c r="B104" s="303"/>
      <c r="C104" s="10">
        <v>4280</v>
      </c>
      <c r="D104" s="15" t="s">
        <v>86</v>
      </c>
      <c r="E104" s="301">
        <v>8500</v>
      </c>
      <c r="F104" s="239"/>
    </row>
    <row r="105" spans="1:6" ht="15" customHeight="1">
      <c r="A105" s="19"/>
      <c r="B105" s="303"/>
      <c r="C105" s="10">
        <v>4300</v>
      </c>
      <c r="D105" s="15" t="s">
        <v>42</v>
      </c>
      <c r="E105" s="301">
        <v>69000</v>
      </c>
      <c r="F105" s="239"/>
    </row>
    <row r="106" spans="1:6" ht="15" customHeight="1">
      <c r="A106" s="19"/>
      <c r="B106" s="303"/>
      <c r="C106" s="10">
        <v>4410</v>
      </c>
      <c r="D106" s="15" t="s">
        <v>49</v>
      </c>
      <c r="E106" s="301">
        <v>7500</v>
      </c>
      <c r="F106" s="239"/>
    </row>
    <row r="107" spans="1:6" ht="15" customHeight="1">
      <c r="A107" s="19"/>
      <c r="B107" s="303"/>
      <c r="C107" s="10">
        <v>4430</v>
      </c>
      <c r="D107" s="15" t="s">
        <v>132</v>
      </c>
      <c r="E107" s="301">
        <v>6000</v>
      </c>
      <c r="F107" s="239"/>
    </row>
    <row r="108" spans="1:6" ht="15" customHeight="1">
      <c r="A108" s="19"/>
      <c r="B108" s="303"/>
      <c r="C108" s="24">
        <v>4480</v>
      </c>
      <c r="D108" s="26" t="s">
        <v>52</v>
      </c>
      <c r="E108" s="301">
        <v>3800</v>
      </c>
      <c r="F108" s="239"/>
    </row>
    <row r="109" spans="1:6" ht="15" customHeight="1">
      <c r="A109" s="19"/>
      <c r="B109" s="302">
        <v>75414</v>
      </c>
      <c r="C109" s="10"/>
      <c r="D109" s="14" t="s">
        <v>162</v>
      </c>
      <c r="E109" s="300">
        <f>SUM(E110:E111)</f>
        <v>500</v>
      </c>
      <c r="F109" s="239"/>
    </row>
    <row r="110" spans="1:6" ht="15" customHeight="1">
      <c r="A110" s="19"/>
      <c r="B110" s="303"/>
      <c r="C110" s="10">
        <v>4210</v>
      </c>
      <c r="D110" s="15" t="s">
        <v>47</v>
      </c>
      <c r="E110" s="301">
        <v>250</v>
      </c>
      <c r="F110" s="239"/>
    </row>
    <row r="111" spans="1:6" ht="15" customHeight="1">
      <c r="A111" s="21"/>
      <c r="B111" s="306"/>
      <c r="C111" s="10">
        <v>4300</v>
      </c>
      <c r="D111" s="15" t="s">
        <v>42</v>
      </c>
      <c r="E111" s="301">
        <v>250</v>
      </c>
      <c r="F111" s="239"/>
    </row>
    <row r="112" spans="1:6" ht="15" customHeight="1">
      <c r="A112" s="269">
        <v>757</v>
      </c>
      <c r="B112" s="297"/>
      <c r="C112" s="10"/>
      <c r="D112" s="16" t="s">
        <v>153</v>
      </c>
      <c r="E112" s="298">
        <f>SUM(E113+E115)</f>
        <v>259392</v>
      </c>
      <c r="F112" s="239"/>
    </row>
    <row r="113" spans="1:6" ht="24.75" customHeight="1">
      <c r="A113" s="270"/>
      <c r="B113" s="511">
        <v>75702</v>
      </c>
      <c r="C113" s="10"/>
      <c r="D113" s="14" t="s">
        <v>154</v>
      </c>
      <c r="E113" s="300">
        <f>SUM(E114)</f>
        <v>213196</v>
      </c>
      <c r="F113" s="239"/>
    </row>
    <row r="114" spans="1:6" ht="26.25" customHeight="1">
      <c r="A114" s="270"/>
      <c r="B114" s="511"/>
      <c r="C114" s="10">
        <v>8070</v>
      </c>
      <c r="D114" s="15" t="s">
        <v>311</v>
      </c>
      <c r="E114" s="304">
        <v>213196</v>
      </c>
      <c r="F114" s="239"/>
    </row>
    <row r="115" spans="1:6" ht="24.75" customHeight="1">
      <c r="A115" s="270"/>
      <c r="B115" s="511">
        <v>75704</v>
      </c>
      <c r="C115" s="10"/>
      <c r="D115" s="14" t="s">
        <v>174</v>
      </c>
      <c r="E115" s="300">
        <f>SUM(E116)</f>
        <v>46196</v>
      </c>
      <c r="F115" s="239"/>
    </row>
    <row r="116" spans="1:6" ht="13.5" customHeight="1">
      <c r="A116" s="257"/>
      <c r="B116" s="511"/>
      <c r="C116" s="10">
        <v>8020</v>
      </c>
      <c r="D116" s="15" t="s">
        <v>310</v>
      </c>
      <c r="E116" s="304">
        <v>46196</v>
      </c>
      <c r="F116" s="239"/>
    </row>
    <row r="117" spans="1:6" ht="13.5" customHeight="1">
      <c r="A117" s="269">
        <v>758</v>
      </c>
      <c r="B117" s="299"/>
      <c r="C117" s="10"/>
      <c r="D117" s="16" t="s">
        <v>89</v>
      </c>
      <c r="E117" s="298">
        <f>SUM(E118)</f>
        <v>430000</v>
      </c>
      <c r="F117" s="239"/>
    </row>
    <row r="118" spans="1:6" ht="15" customHeight="1">
      <c r="A118" s="270"/>
      <c r="B118" s="302">
        <v>75818</v>
      </c>
      <c r="C118" s="10"/>
      <c r="D118" s="14" t="s">
        <v>238</v>
      </c>
      <c r="E118" s="300">
        <f>SUM(E119)</f>
        <v>430000</v>
      </c>
      <c r="F118" s="239"/>
    </row>
    <row r="119" spans="1:6" ht="14.25" customHeight="1">
      <c r="A119" s="270"/>
      <c r="B119" s="303"/>
      <c r="C119" s="29">
        <v>4810</v>
      </c>
      <c r="D119" s="15" t="s">
        <v>239</v>
      </c>
      <c r="E119" s="304">
        <v>430000</v>
      </c>
      <c r="F119" s="239"/>
    </row>
    <row r="120" spans="1:6" ht="36.75" customHeight="1">
      <c r="A120" s="270"/>
      <c r="B120" s="303"/>
      <c r="C120" s="31"/>
      <c r="D120" s="15" t="s">
        <v>400</v>
      </c>
      <c r="E120" s="304"/>
      <c r="F120" s="239"/>
    </row>
    <row r="121" spans="1:6" ht="13.5" customHeight="1">
      <c r="A121" s="269">
        <v>801</v>
      </c>
      <c r="B121" s="297"/>
      <c r="C121" s="10"/>
      <c r="D121" s="16" t="s">
        <v>91</v>
      </c>
      <c r="E121" s="298">
        <f>SUM(E122+E137+E152+E172+E186+E202+E217+E233+E235+E237)</f>
        <v>11767984</v>
      </c>
      <c r="F121" s="239"/>
    </row>
    <row r="122" spans="1:6" ht="15.75" customHeight="1">
      <c r="A122" s="19"/>
      <c r="B122" s="102">
        <v>80102</v>
      </c>
      <c r="C122" s="10"/>
      <c r="D122" s="14" t="s">
        <v>92</v>
      </c>
      <c r="E122" s="308">
        <f>SUM(E123:E136)</f>
        <v>1057107</v>
      </c>
      <c r="F122" s="239"/>
    </row>
    <row r="123" spans="1:6" ht="14.25" customHeight="1">
      <c r="A123" s="19"/>
      <c r="B123" s="153"/>
      <c r="C123" s="10">
        <v>3020</v>
      </c>
      <c r="D123" s="15" t="s">
        <v>177</v>
      </c>
      <c r="E123" s="304">
        <v>56250</v>
      </c>
      <c r="F123" s="239"/>
    </row>
    <row r="124" spans="1:6" ht="15" customHeight="1">
      <c r="A124" s="19"/>
      <c r="B124" s="153"/>
      <c r="C124" s="10">
        <v>4010</v>
      </c>
      <c r="D124" s="15" t="s">
        <v>43</v>
      </c>
      <c r="E124" s="304">
        <v>687777</v>
      </c>
      <c r="F124" s="239"/>
    </row>
    <row r="125" spans="1:6" ht="15" customHeight="1">
      <c r="A125" s="19"/>
      <c r="B125" s="153"/>
      <c r="C125" s="10">
        <v>4040</v>
      </c>
      <c r="D125" s="15" t="s">
        <v>55</v>
      </c>
      <c r="E125" s="304">
        <v>69050</v>
      </c>
      <c r="F125" s="239"/>
    </row>
    <row r="126" spans="1:6" ht="15" customHeight="1">
      <c r="A126" s="19"/>
      <c r="B126" s="153"/>
      <c r="C126" s="10">
        <v>4110</v>
      </c>
      <c r="D126" s="15" t="s">
        <v>45</v>
      </c>
      <c r="E126" s="304">
        <v>136153</v>
      </c>
      <c r="F126" s="239"/>
    </row>
    <row r="127" spans="1:6" ht="15" customHeight="1">
      <c r="A127" s="19"/>
      <c r="B127" s="153"/>
      <c r="C127" s="10">
        <v>4120</v>
      </c>
      <c r="D127" s="15" t="s">
        <v>46</v>
      </c>
      <c r="E127" s="304">
        <v>18542</v>
      </c>
      <c r="F127" s="239"/>
    </row>
    <row r="128" spans="1:6" ht="15" customHeight="1">
      <c r="A128" s="19"/>
      <c r="B128" s="153"/>
      <c r="C128" s="10">
        <v>4210</v>
      </c>
      <c r="D128" s="15" t="s">
        <v>47</v>
      </c>
      <c r="E128" s="304">
        <v>18250</v>
      </c>
      <c r="F128" s="239"/>
    </row>
    <row r="129" spans="1:6" ht="15" customHeight="1">
      <c r="A129" s="19"/>
      <c r="B129" s="153"/>
      <c r="C129" s="10">
        <v>4240</v>
      </c>
      <c r="D129" s="15" t="s">
        <v>93</v>
      </c>
      <c r="E129" s="304">
        <v>3250</v>
      </c>
      <c r="F129" s="239"/>
    </row>
    <row r="130" spans="1:6" ht="15" customHeight="1">
      <c r="A130" s="19"/>
      <c r="B130" s="153"/>
      <c r="C130" s="10">
        <v>4260</v>
      </c>
      <c r="D130" s="15" t="s">
        <v>48</v>
      </c>
      <c r="E130" s="304">
        <v>9230</v>
      </c>
      <c r="F130" s="239"/>
    </row>
    <row r="131" spans="1:6" ht="15" customHeight="1">
      <c r="A131" s="19"/>
      <c r="B131" s="153"/>
      <c r="C131" s="10">
        <v>4270</v>
      </c>
      <c r="D131" s="15" t="s">
        <v>56</v>
      </c>
      <c r="E131" s="304">
        <v>450</v>
      </c>
      <c r="F131" s="239"/>
    </row>
    <row r="132" spans="1:6" ht="15" customHeight="1">
      <c r="A132" s="19"/>
      <c r="B132" s="153"/>
      <c r="C132" s="10">
        <v>4280</v>
      </c>
      <c r="D132" s="15" t="s">
        <v>86</v>
      </c>
      <c r="E132" s="304">
        <v>1750</v>
      </c>
      <c r="F132" s="239"/>
    </row>
    <row r="133" spans="1:6" ht="15" customHeight="1">
      <c r="A133" s="19"/>
      <c r="B133" s="153"/>
      <c r="C133" s="10">
        <v>4300</v>
      </c>
      <c r="D133" s="15" t="s">
        <v>42</v>
      </c>
      <c r="E133" s="304">
        <v>10500</v>
      </c>
      <c r="F133" s="239"/>
    </row>
    <row r="134" spans="1:6" ht="15" customHeight="1">
      <c r="A134" s="19"/>
      <c r="B134" s="153"/>
      <c r="C134" s="10">
        <v>4410</v>
      </c>
      <c r="D134" s="15" t="s">
        <v>49</v>
      </c>
      <c r="E134" s="304">
        <v>400</v>
      </c>
      <c r="F134" s="239"/>
    </row>
    <row r="135" spans="1:6" ht="15" customHeight="1">
      <c r="A135" s="19"/>
      <c r="B135" s="153"/>
      <c r="C135" s="10">
        <v>4430</v>
      </c>
      <c r="D135" s="15" t="s">
        <v>50</v>
      </c>
      <c r="E135" s="304">
        <v>800</v>
      </c>
      <c r="F135" s="239"/>
    </row>
    <row r="136" spans="1:6" ht="15" customHeight="1">
      <c r="A136" s="19"/>
      <c r="B136" s="104"/>
      <c r="C136" s="10">
        <v>4440</v>
      </c>
      <c r="D136" s="15" t="s">
        <v>51</v>
      </c>
      <c r="E136" s="304">
        <v>44705</v>
      </c>
      <c r="F136" s="239"/>
    </row>
    <row r="137" spans="1:6" ht="15.75" customHeight="1">
      <c r="A137" s="21"/>
      <c r="B137" s="299">
        <v>80111</v>
      </c>
      <c r="C137" s="10"/>
      <c r="D137" s="14" t="s">
        <v>94</v>
      </c>
      <c r="E137" s="309">
        <f>SUM(E138:E151)</f>
        <v>628816</v>
      </c>
      <c r="F137" s="239"/>
    </row>
    <row r="138" spans="1:6" ht="15" customHeight="1">
      <c r="A138" s="18"/>
      <c r="B138" s="302"/>
      <c r="C138" s="10">
        <v>3020</v>
      </c>
      <c r="D138" s="15" t="s">
        <v>68</v>
      </c>
      <c r="E138" s="304">
        <v>4000</v>
      </c>
      <c r="F138" s="239"/>
    </row>
    <row r="139" spans="1:6" ht="15" customHeight="1">
      <c r="A139" s="19"/>
      <c r="B139" s="303"/>
      <c r="C139" s="10">
        <v>4010</v>
      </c>
      <c r="D139" s="15" t="s">
        <v>43</v>
      </c>
      <c r="E139" s="304">
        <v>430693</v>
      </c>
      <c r="F139" s="239"/>
    </row>
    <row r="140" spans="1:6" ht="15" customHeight="1">
      <c r="A140" s="19"/>
      <c r="B140" s="303"/>
      <c r="C140" s="10">
        <v>4040</v>
      </c>
      <c r="D140" s="15" t="s">
        <v>55</v>
      </c>
      <c r="E140" s="304">
        <v>33440</v>
      </c>
      <c r="F140" s="239"/>
    </row>
    <row r="141" spans="1:6" ht="15" customHeight="1">
      <c r="A141" s="19"/>
      <c r="B141" s="303"/>
      <c r="C141" s="10">
        <v>4110</v>
      </c>
      <c r="D141" s="15" t="s">
        <v>45</v>
      </c>
      <c r="E141" s="304">
        <v>83497</v>
      </c>
      <c r="F141" s="239"/>
    </row>
    <row r="142" spans="1:6" ht="15" customHeight="1">
      <c r="A142" s="19"/>
      <c r="B142" s="303"/>
      <c r="C142" s="10">
        <v>4120</v>
      </c>
      <c r="D142" s="15" t="s">
        <v>46</v>
      </c>
      <c r="E142" s="304">
        <v>11371</v>
      </c>
      <c r="F142" s="239"/>
    </row>
    <row r="143" spans="1:6" ht="15" customHeight="1">
      <c r="A143" s="19"/>
      <c r="B143" s="303"/>
      <c r="C143" s="10">
        <v>4210</v>
      </c>
      <c r="D143" s="15" t="s">
        <v>47</v>
      </c>
      <c r="E143" s="304">
        <v>14250</v>
      </c>
      <c r="F143" s="239"/>
    </row>
    <row r="144" spans="1:6" ht="15" customHeight="1">
      <c r="A144" s="19"/>
      <c r="B144" s="303"/>
      <c r="C144" s="10">
        <v>4240</v>
      </c>
      <c r="D144" s="15" t="s">
        <v>93</v>
      </c>
      <c r="E144" s="304">
        <v>3250</v>
      </c>
      <c r="F144" s="239"/>
    </row>
    <row r="145" spans="1:6" ht="12.75" customHeight="1">
      <c r="A145" s="19"/>
      <c r="B145" s="303"/>
      <c r="C145" s="10">
        <v>4260</v>
      </c>
      <c r="D145" s="15" t="s">
        <v>48</v>
      </c>
      <c r="E145" s="304">
        <v>7420</v>
      </c>
      <c r="F145" s="239"/>
    </row>
    <row r="146" spans="1:6" ht="15" customHeight="1">
      <c r="A146" s="19"/>
      <c r="B146" s="303"/>
      <c r="C146" s="10">
        <v>4270</v>
      </c>
      <c r="D146" s="15" t="s">
        <v>56</v>
      </c>
      <c r="E146" s="304">
        <v>450</v>
      </c>
      <c r="F146" s="239"/>
    </row>
    <row r="147" spans="1:6" ht="15" customHeight="1">
      <c r="A147" s="19"/>
      <c r="B147" s="303"/>
      <c r="C147" s="10">
        <v>4280</v>
      </c>
      <c r="D147" s="15" t="s">
        <v>86</v>
      </c>
      <c r="E147" s="304">
        <v>1750</v>
      </c>
      <c r="F147" s="239"/>
    </row>
    <row r="148" spans="1:6" ht="15" customHeight="1">
      <c r="A148" s="19"/>
      <c r="B148" s="303"/>
      <c r="C148" s="10">
        <v>4300</v>
      </c>
      <c r="D148" s="15" t="s">
        <v>42</v>
      </c>
      <c r="E148" s="304">
        <v>9500</v>
      </c>
      <c r="F148" s="239"/>
    </row>
    <row r="149" spans="1:6" ht="15" customHeight="1">
      <c r="A149" s="19"/>
      <c r="B149" s="303"/>
      <c r="C149" s="10">
        <v>4410</v>
      </c>
      <c r="D149" s="15" t="s">
        <v>49</v>
      </c>
      <c r="E149" s="304">
        <v>400</v>
      </c>
      <c r="F149" s="239"/>
    </row>
    <row r="150" spans="1:6" ht="15" customHeight="1">
      <c r="A150" s="19"/>
      <c r="B150" s="303"/>
      <c r="C150" s="10">
        <v>4430</v>
      </c>
      <c r="D150" s="15" t="s">
        <v>50</v>
      </c>
      <c r="E150" s="304">
        <v>800</v>
      </c>
      <c r="F150" s="239"/>
    </row>
    <row r="151" spans="1:6" ht="15" customHeight="1">
      <c r="A151" s="19"/>
      <c r="B151" s="306"/>
      <c r="C151" s="10">
        <v>4440</v>
      </c>
      <c r="D151" s="15" t="s">
        <v>51</v>
      </c>
      <c r="E151" s="304">
        <v>27995</v>
      </c>
      <c r="F151" s="239"/>
    </row>
    <row r="152" spans="1:6" ht="15" customHeight="1">
      <c r="A152" s="19"/>
      <c r="B152" s="102">
        <v>80120</v>
      </c>
      <c r="C152" s="10"/>
      <c r="D152" s="14" t="s">
        <v>95</v>
      </c>
      <c r="E152" s="300">
        <f>SUM(E153:E171)</f>
        <v>3390444</v>
      </c>
      <c r="F152" s="239"/>
    </row>
    <row r="153" spans="1:6" ht="26.25" customHeight="1">
      <c r="A153" s="19"/>
      <c r="B153" s="153"/>
      <c r="C153" s="29">
        <v>2540</v>
      </c>
      <c r="D153" s="15" t="s">
        <v>96</v>
      </c>
      <c r="E153" s="304">
        <v>265398</v>
      </c>
      <c r="F153" s="239"/>
    </row>
    <row r="154" spans="1:6" ht="12.75" customHeight="1">
      <c r="A154" s="19"/>
      <c r="B154" s="153"/>
      <c r="C154" s="31"/>
      <c r="D154" s="26" t="s">
        <v>401</v>
      </c>
      <c r="E154" s="304"/>
      <c r="F154" s="239"/>
    </row>
    <row r="155" spans="1:6" ht="12.75" customHeight="1">
      <c r="A155" s="19"/>
      <c r="B155" s="153"/>
      <c r="C155" s="31"/>
      <c r="D155" s="26" t="s">
        <v>402</v>
      </c>
      <c r="E155" s="304"/>
      <c r="F155" s="239"/>
    </row>
    <row r="156" spans="1:6" ht="15" customHeight="1">
      <c r="A156" s="19"/>
      <c r="B156" s="153"/>
      <c r="C156" s="10">
        <v>3020</v>
      </c>
      <c r="D156" s="15" t="s">
        <v>78</v>
      </c>
      <c r="E156" s="304">
        <v>5892</v>
      </c>
      <c r="F156" s="239"/>
    </row>
    <row r="157" spans="1:6" ht="12" customHeight="1">
      <c r="A157" s="19"/>
      <c r="B157" s="153"/>
      <c r="C157" s="10">
        <v>4010</v>
      </c>
      <c r="D157" s="15" t="s">
        <v>43</v>
      </c>
      <c r="E157" s="304">
        <v>1326023</v>
      </c>
      <c r="F157" s="239"/>
    </row>
    <row r="158" spans="1:6" ht="15" customHeight="1">
      <c r="A158" s="19"/>
      <c r="B158" s="153"/>
      <c r="C158" s="10">
        <v>4040</v>
      </c>
      <c r="D158" s="15" t="s">
        <v>55</v>
      </c>
      <c r="E158" s="304">
        <v>116360</v>
      </c>
      <c r="F158" s="239"/>
    </row>
    <row r="159" spans="1:6" ht="15" customHeight="1">
      <c r="A159" s="19"/>
      <c r="B159" s="153"/>
      <c r="C159" s="10">
        <v>4110</v>
      </c>
      <c r="D159" s="15" t="s">
        <v>45</v>
      </c>
      <c r="E159" s="304">
        <v>259485</v>
      </c>
      <c r="F159" s="239"/>
    </row>
    <row r="160" spans="1:6" ht="15" customHeight="1">
      <c r="A160" s="19"/>
      <c r="B160" s="153"/>
      <c r="C160" s="10">
        <v>4120</v>
      </c>
      <c r="D160" s="15" t="s">
        <v>46</v>
      </c>
      <c r="E160" s="304">
        <v>35337</v>
      </c>
      <c r="F160" s="239"/>
    </row>
    <row r="161" spans="1:6" ht="12.75" customHeight="1">
      <c r="A161" s="19"/>
      <c r="B161" s="153"/>
      <c r="C161" s="10">
        <v>4140</v>
      </c>
      <c r="D161" s="15" t="s">
        <v>97</v>
      </c>
      <c r="E161" s="304">
        <v>5000</v>
      </c>
      <c r="F161" s="239"/>
    </row>
    <row r="162" spans="1:6" ht="15" customHeight="1">
      <c r="A162" s="19"/>
      <c r="B162" s="153"/>
      <c r="C162" s="10">
        <v>4210</v>
      </c>
      <c r="D162" s="15" t="s">
        <v>47</v>
      </c>
      <c r="E162" s="304">
        <v>15500</v>
      </c>
      <c r="F162" s="239"/>
    </row>
    <row r="163" spans="1:6" ht="15" customHeight="1">
      <c r="A163" s="19"/>
      <c r="B163" s="153"/>
      <c r="C163" s="10">
        <v>4240</v>
      </c>
      <c r="D163" s="15" t="s">
        <v>93</v>
      </c>
      <c r="E163" s="304">
        <v>8000</v>
      </c>
      <c r="F163" s="239"/>
    </row>
    <row r="164" spans="1:6" ht="15" customHeight="1">
      <c r="A164" s="19"/>
      <c r="B164" s="153"/>
      <c r="C164" s="10">
        <v>4260</v>
      </c>
      <c r="D164" s="15" t="s">
        <v>48</v>
      </c>
      <c r="E164" s="304">
        <v>63670</v>
      </c>
      <c r="F164" s="239"/>
    </row>
    <row r="165" spans="1:6" ht="15" customHeight="1">
      <c r="A165" s="19"/>
      <c r="B165" s="153"/>
      <c r="C165" s="10">
        <v>4270</v>
      </c>
      <c r="D165" s="15" t="s">
        <v>56</v>
      </c>
      <c r="E165" s="304">
        <v>2000</v>
      </c>
      <c r="F165" s="239"/>
    </row>
    <row r="166" spans="1:6" ht="15" customHeight="1">
      <c r="A166" s="19"/>
      <c r="B166" s="153"/>
      <c r="C166" s="10">
        <v>4280</v>
      </c>
      <c r="D166" s="15" t="s">
        <v>86</v>
      </c>
      <c r="E166" s="304">
        <v>2300</v>
      </c>
      <c r="F166" s="239"/>
    </row>
    <row r="167" spans="1:6" ht="15" customHeight="1">
      <c r="A167" s="19"/>
      <c r="B167" s="153"/>
      <c r="C167" s="10">
        <v>4300</v>
      </c>
      <c r="D167" s="15" t="s">
        <v>42</v>
      </c>
      <c r="E167" s="304">
        <v>25800</v>
      </c>
      <c r="F167" s="239"/>
    </row>
    <row r="168" spans="1:6" ht="15" customHeight="1">
      <c r="A168" s="19"/>
      <c r="B168" s="153"/>
      <c r="C168" s="10">
        <v>4410</v>
      </c>
      <c r="D168" s="15" t="s">
        <v>49</v>
      </c>
      <c r="E168" s="304">
        <v>1940</v>
      </c>
      <c r="F168" s="239"/>
    </row>
    <row r="169" spans="1:6" ht="15" customHeight="1">
      <c r="A169" s="19"/>
      <c r="B169" s="153"/>
      <c r="C169" s="10">
        <v>4430</v>
      </c>
      <c r="D169" s="15" t="s">
        <v>50</v>
      </c>
      <c r="E169" s="304">
        <v>3000</v>
      </c>
      <c r="F169" s="239"/>
    </row>
    <row r="170" spans="1:6" ht="12.75" customHeight="1">
      <c r="A170" s="19"/>
      <c r="B170" s="153"/>
      <c r="C170" s="10">
        <v>4440</v>
      </c>
      <c r="D170" s="15" t="s">
        <v>98</v>
      </c>
      <c r="E170" s="304">
        <v>86189</v>
      </c>
      <c r="F170" s="239"/>
    </row>
    <row r="171" spans="1:6" ht="15" customHeight="1">
      <c r="A171" s="19"/>
      <c r="B171" s="104"/>
      <c r="C171" s="10">
        <v>6050</v>
      </c>
      <c r="D171" s="15" t="s">
        <v>88</v>
      </c>
      <c r="E171" s="304">
        <v>1168550</v>
      </c>
      <c r="F171" s="239"/>
    </row>
    <row r="172" spans="1:6" ht="15" customHeight="1">
      <c r="A172" s="19"/>
      <c r="B172" s="153">
        <v>80123</v>
      </c>
      <c r="C172" s="10"/>
      <c r="D172" s="14" t="s">
        <v>290</v>
      </c>
      <c r="E172" s="300">
        <f>SUM(E173:E185)</f>
        <v>402566</v>
      </c>
      <c r="F172" s="239"/>
    </row>
    <row r="173" spans="1:6" ht="15" customHeight="1">
      <c r="A173" s="19"/>
      <c r="B173" s="153"/>
      <c r="C173" s="10">
        <v>3020</v>
      </c>
      <c r="D173" s="15" t="s">
        <v>68</v>
      </c>
      <c r="E173" s="304">
        <v>700</v>
      </c>
      <c r="F173" s="239"/>
    </row>
    <row r="174" spans="1:6" ht="15" customHeight="1">
      <c r="A174" s="19"/>
      <c r="B174" s="153"/>
      <c r="C174" s="10">
        <v>4010</v>
      </c>
      <c r="D174" s="15" t="s">
        <v>43</v>
      </c>
      <c r="E174" s="304">
        <v>272323</v>
      </c>
      <c r="F174" s="239"/>
    </row>
    <row r="175" spans="1:6" ht="15" customHeight="1">
      <c r="A175" s="19"/>
      <c r="B175" s="153"/>
      <c r="C175" s="10">
        <v>4040</v>
      </c>
      <c r="D175" s="15" t="s">
        <v>55</v>
      </c>
      <c r="E175" s="304">
        <v>24410</v>
      </c>
      <c r="F175" s="239"/>
    </row>
    <row r="176" spans="1:6" ht="15" customHeight="1">
      <c r="A176" s="19"/>
      <c r="B176" s="153"/>
      <c r="C176" s="10">
        <v>4110</v>
      </c>
      <c r="D176" s="15" t="s">
        <v>45</v>
      </c>
      <c r="E176" s="304">
        <v>53382</v>
      </c>
      <c r="F176" s="239"/>
    </row>
    <row r="177" spans="1:6" ht="15" customHeight="1">
      <c r="A177" s="19"/>
      <c r="B177" s="153"/>
      <c r="C177" s="10">
        <v>4120</v>
      </c>
      <c r="D177" s="15" t="s">
        <v>46</v>
      </c>
      <c r="E177" s="304">
        <v>7270</v>
      </c>
      <c r="F177" s="239"/>
    </row>
    <row r="178" spans="1:6" ht="15" customHeight="1">
      <c r="A178" s="19"/>
      <c r="B178" s="153"/>
      <c r="C178" s="10">
        <v>4210</v>
      </c>
      <c r="D178" s="15" t="s">
        <v>47</v>
      </c>
      <c r="E178" s="304">
        <v>4380</v>
      </c>
      <c r="F178" s="239"/>
    </row>
    <row r="179" spans="1:6" ht="15" customHeight="1">
      <c r="A179" s="19"/>
      <c r="B179" s="153"/>
      <c r="C179" s="10">
        <v>4240</v>
      </c>
      <c r="D179" s="15" t="s">
        <v>93</v>
      </c>
      <c r="E179" s="304">
        <v>1800</v>
      </c>
      <c r="F179" s="239"/>
    </row>
    <row r="180" spans="1:6" ht="15" customHeight="1">
      <c r="A180" s="19"/>
      <c r="B180" s="153"/>
      <c r="C180" s="10">
        <v>4260</v>
      </c>
      <c r="D180" s="15" t="s">
        <v>48</v>
      </c>
      <c r="E180" s="304">
        <v>16000</v>
      </c>
      <c r="F180" s="239"/>
    </row>
    <row r="181" spans="1:6" ht="15" customHeight="1">
      <c r="A181" s="19"/>
      <c r="B181" s="153"/>
      <c r="C181" s="10">
        <v>4270</v>
      </c>
      <c r="D181" s="15" t="s">
        <v>56</v>
      </c>
      <c r="E181" s="304">
        <v>750</v>
      </c>
      <c r="F181" s="239"/>
    </row>
    <row r="182" spans="1:6" ht="15" customHeight="1">
      <c r="A182" s="19"/>
      <c r="B182" s="153"/>
      <c r="C182" s="10">
        <v>4280</v>
      </c>
      <c r="D182" s="15" t="s">
        <v>86</v>
      </c>
      <c r="E182" s="304">
        <v>700</v>
      </c>
      <c r="F182" s="239"/>
    </row>
    <row r="183" spans="1:6" ht="15" customHeight="1">
      <c r="A183" s="19"/>
      <c r="B183" s="153"/>
      <c r="C183" s="10">
        <v>4300</v>
      </c>
      <c r="D183" s="15" t="s">
        <v>42</v>
      </c>
      <c r="E183" s="304">
        <v>3000</v>
      </c>
      <c r="F183" s="239"/>
    </row>
    <row r="184" spans="1:6" ht="15" customHeight="1">
      <c r="A184" s="19"/>
      <c r="B184" s="153"/>
      <c r="C184" s="10">
        <v>4410</v>
      </c>
      <c r="D184" s="15" t="s">
        <v>49</v>
      </c>
      <c r="E184" s="304">
        <v>150</v>
      </c>
      <c r="F184" s="239"/>
    </row>
    <row r="185" spans="1:6" ht="15" customHeight="1">
      <c r="A185" s="19"/>
      <c r="B185" s="104"/>
      <c r="C185" s="10">
        <v>4440</v>
      </c>
      <c r="D185" s="15" t="s">
        <v>98</v>
      </c>
      <c r="E185" s="304">
        <v>17701</v>
      </c>
      <c r="F185" s="239"/>
    </row>
    <row r="186" spans="1:6" ht="14.25" customHeight="1">
      <c r="A186" s="21"/>
      <c r="B186" s="97">
        <v>80130</v>
      </c>
      <c r="C186" s="10"/>
      <c r="D186" s="14" t="s">
        <v>129</v>
      </c>
      <c r="E186" s="300">
        <f>SUM(E187:E201)</f>
        <v>5096995</v>
      </c>
      <c r="F186" s="239"/>
    </row>
    <row r="187" spans="1:6" ht="15.75" customHeight="1">
      <c r="A187" s="18"/>
      <c r="B187" s="102"/>
      <c r="C187" s="10">
        <v>3020</v>
      </c>
      <c r="D187" s="15" t="s">
        <v>68</v>
      </c>
      <c r="E187" s="304">
        <v>42834</v>
      </c>
      <c r="F187" s="239"/>
    </row>
    <row r="188" spans="1:6" ht="15" customHeight="1">
      <c r="A188" s="19"/>
      <c r="B188" s="153"/>
      <c r="C188" s="10">
        <v>4010</v>
      </c>
      <c r="D188" s="15" t="s">
        <v>43</v>
      </c>
      <c r="E188" s="304">
        <v>3372990</v>
      </c>
      <c r="F188" s="239"/>
    </row>
    <row r="189" spans="1:6" ht="15" customHeight="1">
      <c r="A189" s="19"/>
      <c r="B189" s="153"/>
      <c r="C189" s="10">
        <v>4040</v>
      </c>
      <c r="D189" s="15" t="s">
        <v>55</v>
      </c>
      <c r="E189" s="304">
        <v>280724</v>
      </c>
      <c r="F189" s="239"/>
    </row>
    <row r="190" spans="1:6" ht="15" customHeight="1">
      <c r="A190" s="19"/>
      <c r="B190" s="153"/>
      <c r="C190" s="10">
        <v>4110</v>
      </c>
      <c r="D190" s="15" t="s">
        <v>45</v>
      </c>
      <c r="E190" s="304">
        <v>657304</v>
      </c>
      <c r="F190" s="239"/>
    </row>
    <row r="191" spans="1:6" ht="15" customHeight="1">
      <c r="A191" s="19"/>
      <c r="B191" s="153"/>
      <c r="C191" s="10">
        <v>4120</v>
      </c>
      <c r="D191" s="15" t="s">
        <v>46</v>
      </c>
      <c r="E191" s="304">
        <v>89516</v>
      </c>
      <c r="F191" s="239"/>
    </row>
    <row r="192" spans="1:6" ht="15" customHeight="1">
      <c r="A192" s="19"/>
      <c r="B192" s="153"/>
      <c r="C192" s="10">
        <v>4140</v>
      </c>
      <c r="D192" s="15" t="s">
        <v>291</v>
      </c>
      <c r="E192" s="304">
        <v>8500</v>
      </c>
      <c r="F192" s="239"/>
    </row>
    <row r="193" spans="1:6" ht="15" customHeight="1">
      <c r="A193" s="19"/>
      <c r="B193" s="153"/>
      <c r="C193" s="10">
        <v>4210</v>
      </c>
      <c r="D193" s="15" t="s">
        <v>47</v>
      </c>
      <c r="E193" s="304">
        <v>45000</v>
      </c>
      <c r="F193" s="239"/>
    </row>
    <row r="194" spans="1:6" ht="12.75" customHeight="1">
      <c r="A194" s="267"/>
      <c r="B194" s="518"/>
      <c r="C194" s="10">
        <v>4240</v>
      </c>
      <c r="D194" s="15" t="s">
        <v>93</v>
      </c>
      <c r="E194" s="304">
        <v>11420</v>
      </c>
      <c r="F194" s="239"/>
    </row>
    <row r="195" spans="1:6" ht="12" customHeight="1">
      <c r="A195" s="267"/>
      <c r="B195" s="518"/>
      <c r="C195" s="10">
        <v>4260</v>
      </c>
      <c r="D195" s="15" t="s">
        <v>48</v>
      </c>
      <c r="E195" s="304">
        <v>201693</v>
      </c>
      <c r="F195" s="239"/>
    </row>
    <row r="196" spans="1:6" ht="15" customHeight="1">
      <c r="A196" s="267"/>
      <c r="B196" s="518"/>
      <c r="C196" s="10">
        <v>4270</v>
      </c>
      <c r="D196" s="15" t="s">
        <v>56</v>
      </c>
      <c r="E196" s="304">
        <v>2750</v>
      </c>
      <c r="F196" s="239"/>
    </row>
    <row r="197" spans="1:6" ht="15" customHeight="1">
      <c r="A197" s="267"/>
      <c r="B197" s="518"/>
      <c r="C197" s="10">
        <v>4280</v>
      </c>
      <c r="D197" s="15" t="s">
        <v>86</v>
      </c>
      <c r="E197" s="304">
        <v>5000</v>
      </c>
      <c r="F197" s="239"/>
    </row>
    <row r="198" spans="1:6" ht="15" customHeight="1">
      <c r="A198" s="267"/>
      <c r="B198" s="518"/>
      <c r="C198" s="10">
        <v>4300</v>
      </c>
      <c r="D198" s="15" t="s">
        <v>42</v>
      </c>
      <c r="E198" s="304">
        <v>141480</v>
      </c>
      <c r="F198" s="239"/>
    </row>
    <row r="199" spans="1:6" ht="15" customHeight="1">
      <c r="A199" s="267"/>
      <c r="B199" s="518"/>
      <c r="C199" s="10">
        <v>4410</v>
      </c>
      <c r="D199" s="15" t="s">
        <v>49</v>
      </c>
      <c r="E199" s="304">
        <v>2540</v>
      </c>
      <c r="F199" s="239"/>
    </row>
    <row r="200" spans="1:6" ht="15" customHeight="1">
      <c r="A200" s="267"/>
      <c r="B200" s="518"/>
      <c r="C200" s="10">
        <v>4430</v>
      </c>
      <c r="D200" s="15" t="s">
        <v>50</v>
      </c>
      <c r="E200" s="304">
        <v>16000</v>
      </c>
      <c r="F200" s="239"/>
    </row>
    <row r="201" spans="1:6" ht="15" customHeight="1">
      <c r="A201" s="267"/>
      <c r="B201" s="518"/>
      <c r="C201" s="10">
        <v>4440</v>
      </c>
      <c r="D201" s="15" t="s">
        <v>98</v>
      </c>
      <c r="E201" s="304">
        <v>219244</v>
      </c>
      <c r="F201" s="239"/>
    </row>
    <row r="202" spans="1:6" ht="15" customHeight="1">
      <c r="A202" s="267"/>
      <c r="B202" s="102">
        <v>80134</v>
      </c>
      <c r="C202" s="10"/>
      <c r="D202" s="14" t="s">
        <v>99</v>
      </c>
      <c r="E202" s="309">
        <f>SUM(E203:E216)</f>
        <v>200284</v>
      </c>
      <c r="F202" s="239"/>
    </row>
    <row r="203" spans="1:6" ht="15" customHeight="1">
      <c r="A203" s="267"/>
      <c r="B203" s="153"/>
      <c r="C203" s="10">
        <v>3020</v>
      </c>
      <c r="D203" s="15" t="s">
        <v>68</v>
      </c>
      <c r="E203" s="304">
        <v>1000</v>
      </c>
      <c r="F203" s="239"/>
    </row>
    <row r="204" spans="1:6" ht="15" customHeight="1">
      <c r="A204" s="267"/>
      <c r="B204" s="153"/>
      <c r="C204" s="10">
        <v>4010</v>
      </c>
      <c r="D204" s="15" t="s">
        <v>43</v>
      </c>
      <c r="E204" s="304">
        <v>132103</v>
      </c>
      <c r="F204" s="239"/>
    </row>
    <row r="205" spans="1:6" ht="15" customHeight="1">
      <c r="A205" s="267"/>
      <c r="B205" s="153"/>
      <c r="C205" s="10">
        <v>4040</v>
      </c>
      <c r="D205" s="15" t="s">
        <v>55</v>
      </c>
      <c r="E205" s="304">
        <v>11000</v>
      </c>
      <c r="F205" s="239"/>
    </row>
    <row r="206" spans="1:6" ht="15" customHeight="1">
      <c r="A206" s="267"/>
      <c r="B206" s="153"/>
      <c r="C206" s="10">
        <v>4110</v>
      </c>
      <c r="D206" s="15" t="s">
        <v>45</v>
      </c>
      <c r="E206" s="304">
        <v>25744</v>
      </c>
      <c r="F206" s="239"/>
    </row>
    <row r="207" spans="1:6" ht="15" customHeight="1">
      <c r="A207" s="267"/>
      <c r="B207" s="153"/>
      <c r="C207" s="10">
        <v>4120</v>
      </c>
      <c r="D207" s="15" t="s">
        <v>46</v>
      </c>
      <c r="E207" s="304">
        <v>3500</v>
      </c>
      <c r="F207" s="239"/>
    </row>
    <row r="208" spans="1:6" ht="15" customHeight="1">
      <c r="A208" s="267"/>
      <c r="B208" s="153"/>
      <c r="C208" s="10">
        <v>4210</v>
      </c>
      <c r="D208" s="15" t="s">
        <v>47</v>
      </c>
      <c r="E208" s="304">
        <v>8000</v>
      </c>
      <c r="F208" s="239"/>
    </row>
    <row r="209" spans="1:6" ht="15" customHeight="1">
      <c r="A209" s="267"/>
      <c r="B209" s="153"/>
      <c r="C209" s="10">
        <v>4240</v>
      </c>
      <c r="D209" s="15" t="s">
        <v>93</v>
      </c>
      <c r="E209" s="304">
        <v>1250</v>
      </c>
      <c r="F209" s="239"/>
    </row>
    <row r="210" spans="1:6" ht="15" customHeight="1">
      <c r="A210" s="267"/>
      <c r="B210" s="153"/>
      <c r="C210" s="10">
        <v>4260</v>
      </c>
      <c r="D210" s="15" t="s">
        <v>48</v>
      </c>
      <c r="E210" s="304">
        <v>4000</v>
      </c>
      <c r="F210" s="239"/>
    </row>
    <row r="211" spans="1:6" ht="15" customHeight="1">
      <c r="A211" s="267"/>
      <c r="B211" s="153"/>
      <c r="C211" s="10">
        <v>4270</v>
      </c>
      <c r="D211" s="15" t="s">
        <v>56</v>
      </c>
      <c r="E211" s="304">
        <v>200</v>
      </c>
      <c r="F211" s="239"/>
    </row>
    <row r="212" spans="1:6" ht="15" customHeight="1">
      <c r="A212" s="267"/>
      <c r="B212" s="153"/>
      <c r="C212" s="10">
        <v>4280</v>
      </c>
      <c r="D212" s="15" t="s">
        <v>86</v>
      </c>
      <c r="E212" s="304">
        <v>1000</v>
      </c>
      <c r="F212" s="239"/>
    </row>
    <row r="213" spans="1:6" ht="15" customHeight="1">
      <c r="A213" s="267"/>
      <c r="B213" s="153"/>
      <c r="C213" s="10">
        <v>4300</v>
      </c>
      <c r="D213" s="15" t="s">
        <v>42</v>
      </c>
      <c r="E213" s="304">
        <v>3000</v>
      </c>
      <c r="F213" s="239"/>
    </row>
    <row r="214" spans="1:6" ht="15" customHeight="1">
      <c r="A214" s="267"/>
      <c r="B214" s="153"/>
      <c r="C214" s="24">
        <v>4410</v>
      </c>
      <c r="D214" s="26" t="s">
        <v>49</v>
      </c>
      <c r="E214" s="304">
        <v>100</v>
      </c>
      <c r="F214" s="239"/>
    </row>
    <row r="215" spans="1:6" ht="15" customHeight="1">
      <c r="A215" s="267"/>
      <c r="B215" s="153"/>
      <c r="C215" s="10">
        <v>4430</v>
      </c>
      <c r="D215" s="15" t="s">
        <v>50</v>
      </c>
      <c r="E215" s="304">
        <v>800</v>
      </c>
      <c r="F215" s="239"/>
    </row>
    <row r="216" spans="1:6" ht="15" customHeight="1">
      <c r="A216" s="267"/>
      <c r="B216" s="104"/>
      <c r="C216" s="10">
        <v>4440</v>
      </c>
      <c r="D216" s="15" t="s">
        <v>51</v>
      </c>
      <c r="E216" s="304">
        <v>8587</v>
      </c>
      <c r="F216" s="239"/>
    </row>
    <row r="217" spans="1:6" ht="26.25" customHeight="1">
      <c r="A217" s="267"/>
      <c r="B217" s="153">
        <v>80140</v>
      </c>
      <c r="C217" s="10"/>
      <c r="D217" s="14" t="s">
        <v>171</v>
      </c>
      <c r="E217" s="300">
        <f>SUM(E218:E232)</f>
        <v>850388</v>
      </c>
      <c r="F217" s="239"/>
    </row>
    <row r="218" spans="1:6" ht="14.25" customHeight="1">
      <c r="A218" s="267"/>
      <c r="B218" s="153"/>
      <c r="C218" s="10">
        <v>3020</v>
      </c>
      <c r="D218" s="15" t="s">
        <v>177</v>
      </c>
      <c r="E218" s="304">
        <v>3000</v>
      </c>
      <c r="F218" s="239"/>
    </row>
    <row r="219" spans="1:6" ht="15" customHeight="1">
      <c r="A219" s="267"/>
      <c r="B219" s="153"/>
      <c r="C219" s="10">
        <v>4010</v>
      </c>
      <c r="D219" s="15" t="s">
        <v>43</v>
      </c>
      <c r="E219" s="304">
        <v>537000</v>
      </c>
      <c r="F219" s="239"/>
    </row>
    <row r="220" spans="1:6" ht="15" customHeight="1">
      <c r="A220" s="267"/>
      <c r="B220" s="153"/>
      <c r="C220" s="10">
        <v>4040</v>
      </c>
      <c r="D220" s="15" t="s">
        <v>55</v>
      </c>
      <c r="E220" s="304">
        <v>50000</v>
      </c>
      <c r="F220" s="239"/>
    </row>
    <row r="221" spans="1:6" ht="15" customHeight="1">
      <c r="A221" s="267"/>
      <c r="B221" s="153"/>
      <c r="C221" s="10">
        <v>4110</v>
      </c>
      <c r="D221" s="15" t="s">
        <v>45</v>
      </c>
      <c r="E221" s="304">
        <v>105601</v>
      </c>
      <c r="F221" s="239"/>
    </row>
    <row r="222" spans="1:6" ht="15" customHeight="1">
      <c r="A222" s="267"/>
      <c r="B222" s="153"/>
      <c r="C222" s="10">
        <v>4120</v>
      </c>
      <c r="D222" s="15" t="s">
        <v>46</v>
      </c>
      <c r="E222" s="304">
        <v>14382</v>
      </c>
      <c r="F222" s="239"/>
    </row>
    <row r="223" spans="1:6" ht="15" customHeight="1">
      <c r="A223" s="267"/>
      <c r="B223" s="153"/>
      <c r="C223" s="10">
        <v>4140</v>
      </c>
      <c r="D223" s="15" t="s">
        <v>97</v>
      </c>
      <c r="E223" s="304">
        <v>10000</v>
      </c>
      <c r="F223" s="239"/>
    </row>
    <row r="224" spans="1:6" ht="15" customHeight="1">
      <c r="A224" s="267"/>
      <c r="B224" s="153"/>
      <c r="C224" s="10">
        <v>4210</v>
      </c>
      <c r="D224" s="15" t="s">
        <v>47</v>
      </c>
      <c r="E224" s="304">
        <v>8000</v>
      </c>
      <c r="F224" s="239"/>
    </row>
    <row r="225" spans="1:6" ht="15" customHeight="1">
      <c r="A225" s="267"/>
      <c r="B225" s="153"/>
      <c r="C225" s="10">
        <v>4260</v>
      </c>
      <c r="D225" s="15" t="s">
        <v>48</v>
      </c>
      <c r="E225" s="304">
        <v>70000</v>
      </c>
      <c r="F225" s="239"/>
    </row>
    <row r="226" spans="1:6" ht="15" customHeight="1">
      <c r="A226" s="267"/>
      <c r="B226" s="153"/>
      <c r="C226" s="10">
        <v>4270</v>
      </c>
      <c r="D226" s="15" t="s">
        <v>56</v>
      </c>
      <c r="E226" s="304">
        <v>500</v>
      </c>
      <c r="F226" s="239"/>
    </row>
    <row r="227" spans="1:6" ht="15" customHeight="1">
      <c r="A227" s="267"/>
      <c r="B227" s="153"/>
      <c r="C227" s="10">
        <v>4280</v>
      </c>
      <c r="D227" s="15" t="s">
        <v>86</v>
      </c>
      <c r="E227" s="304">
        <v>3000</v>
      </c>
      <c r="F227" s="239"/>
    </row>
    <row r="228" spans="1:6" ht="15" customHeight="1">
      <c r="A228" s="267"/>
      <c r="B228" s="153"/>
      <c r="C228" s="10">
        <v>4300</v>
      </c>
      <c r="D228" s="15" t="s">
        <v>42</v>
      </c>
      <c r="E228" s="304">
        <v>10000</v>
      </c>
      <c r="F228" s="239"/>
    </row>
    <row r="229" spans="1:6" ht="15" customHeight="1">
      <c r="A229" s="267"/>
      <c r="B229" s="153"/>
      <c r="C229" s="10">
        <v>4410</v>
      </c>
      <c r="D229" s="15" t="s">
        <v>49</v>
      </c>
      <c r="E229" s="304">
        <v>500</v>
      </c>
      <c r="F229" s="239"/>
    </row>
    <row r="230" spans="1:6" ht="15" customHeight="1">
      <c r="A230" s="267"/>
      <c r="B230" s="153"/>
      <c r="C230" s="10">
        <v>4430</v>
      </c>
      <c r="D230" s="15" t="s">
        <v>50</v>
      </c>
      <c r="E230" s="304">
        <v>2000</v>
      </c>
      <c r="F230" s="239"/>
    </row>
    <row r="231" spans="1:6" ht="15" customHeight="1">
      <c r="A231" s="267"/>
      <c r="B231" s="153"/>
      <c r="C231" s="10">
        <v>4440</v>
      </c>
      <c r="D231" s="15" t="s">
        <v>51</v>
      </c>
      <c r="E231" s="304">
        <v>34905</v>
      </c>
      <c r="F231" s="239"/>
    </row>
    <row r="232" spans="1:6" ht="15" customHeight="1">
      <c r="A232" s="267"/>
      <c r="B232" s="153"/>
      <c r="C232" s="10">
        <v>4500</v>
      </c>
      <c r="D232" s="15" t="s">
        <v>175</v>
      </c>
      <c r="E232" s="304">
        <v>1500</v>
      </c>
      <c r="F232" s="239"/>
    </row>
    <row r="233" spans="1:6" ht="15" customHeight="1">
      <c r="A233" s="267"/>
      <c r="B233" s="102">
        <v>80145</v>
      </c>
      <c r="C233" s="10"/>
      <c r="D233" s="14" t="s">
        <v>181</v>
      </c>
      <c r="E233" s="309">
        <f>SUM(E234)</f>
        <v>8000</v>
      </c>
      <c r="F233" s="239"/>
    </row>
    <row r="234" spans="1:6" ht="15" customHeight="1">
      <c r="A234" s="268"/>
      <c r="B234" s="104"/>
      <c r="C234" s="10">
        <v>4300</v>
      </c>
      <c r="D234" s="15" t="s">
        <v>42</v>
      </c>
      <c r="E234" s="304">
        <v>8000</v>
      </c>
      <c r="F234" s="239"/>
    </row>
    <row r="235" spans="1:6" ht="15" customHeight="1">
      <c r="A235" s="286"/>
      <c r="B235" s="102">
        <v>80146</v>
      </c>
      <c r="C235" s="10"/>
      <c r="D235" s="14" t="s">
        <v>182</v>
      </c>
      <c r="E235" s="309">
        <f>SUM(E236)</f>
        <v>50000</v>
      </c>
      <c r="F235" s="239"/>
    </row>
    <row r="236" spans="1:6" ht="15" customHeight="1">
      <c r="A236" s="267"/>
      <c r="B236" s="153"/>
      <c r="C236" s="10">
        <v>4300</v>
      </c>
      <c r="D236" s="15" t="s">
        <v>42</v>
      </c>
      <c r="E236" s="304">
        <v>50000</v>
      </c>
      <c r="F236" s="239"/>
    </row>
    <row r="237" spans="1:6" ht="15" customHeight="1">
      <c r="A237" s="267"/>
      <c r="B237" s="517">
        <v>80195</v>
      </c>
      <c r="C237" s="10"/>
      <c r="D237" s="14" t="s">
        <v>100</v>
      </c>
      <c r="E237" s="309">
        <f>SUM(E238:E243)</f>
        <v>83384</v>
      </c>
      <c r="F237" s="239"/>
    </row>
    <row r="238" spans="1:6" ht="25.5" customHeight="1">
      <c r="A238" s="267"/>
      <c r="B238" s="518"/>
      <c r="C238" s="10">
        <v>4010</v>
      </c>
      <c r="D238" s="17" t="s">
        <v>159</v>
      </c>
      <c r="E238" s="304">
        <v>15000</v>
      </c>
      <c r="F238" s="239"/>
    </row>
    <row r="239" spans="1:6" ht="15" customHeight="1">
      <c r="A239" s="267"/>
      <c r="B239" s="518"/>
      <c r="C239" s="10">
        <v>4110</v>
      </c>
      <c r="D239" s="15" t="s">
        <v>139</v>
      </c>
      <c r="E239" s="304">
        <v>2916</v>
      </c>
      <c r="F239" s="239"/>
    </row>
    <row r="240" spans="1:6" ht="15" customHeight="1">
      <c r="A240" s="267"/>
      <c r="B240" s="518"/>
      <c r="C240" s="10">
        <v>4120</v>
      </c>
      <c r="D240" s="15" t="s">
        <v>134</v>
      </c>
      <c r="E240" s="304">
        <v>368</v>
      </c>
      <c r="F240" s="239"/>
    </row>
    <row r="241" spans="1:6" ht="15" customHeight="1">
      <c r="A241" s="267"/>
      <c r="B241" s="518"/>
      <c r="C241" s="10">
        <v>4210</v>
      </c>
      <c r="D241" s="15" t="s">
        <v>47</v>
      </c>
      <c r="E241" s="304">
        <v>5000</v>
      </c>
      <c r="F241" s="239"/>
    </row>
    <row r="242" spans="1:6" ht="15" customHeight="1">
      <c r="A242" s="267"/>
      <c r="B242" s="518"/>
      <c r="C242" s="10">
        <v>4300</v>
      </c>
      <c r="D242" s="15" t="s">
        <v>42</v>
      </c>
      <c r="E242" s="304">
        <v>5000</v>
      </c>
      <c r="F242" s="239"/>
    </row>
    <row r="243" spans="1:6" ht="15" customHeight="1">
      <c r="A243" s="268"/>
      <c r="B243" s="519"/>
      <c r="C243" s="10">
        <v>4440</v>
      </c>
      <c r="D243" s="15" t="s">
        <v>98</v>
      </c>
      <c r="E243" s="304">
        <v>55100</v>
      </c>
      <c r="F243" s="239"/>
    </row>
    <row r="244" spans="1:6" ht="15" customHeight="1">
      <c r="A244" s="515">
        <v>851</v>
      </c>
      <c r="B244" s="297"/>
      <c r="C244" s="10"/>
      <c r="D244" s="16" t="s">
        <v>25</v>
      </c>
      <c r="E244" s="298">
        <f>SUM(E245+E247)</f>
        <v>1953900</v>
      </c>
      <c r="F244" s="239"/>
    </row>
    <row r="245" spans="1:6" ht="15.75" customHeight="1">
      <c r="A245" s="516"/>
      <c r="B245" s="302" t="s">
        <v>367</v>
      </c>
      <c r="C245" s="10"/>
      <c r="D245" s="14" t="s">
        <v>366</v>
      </c>
      <c r="E245" s="304">
        <f>SUM(E246)</f>
        <v>664100</v>
      </c>
      <c r="F245" s="239"/>
    </row>
    <row r="246" spans="1:6" ht="36" customHeight="1">
      <c r="A246" s="516"/>
      <c r="B246" s="310"/>
      <c r="C246" s="10">
        <v>6220</v>
      </c>
      <c r="D246" s="15" t="s">
        <v>246</v>
      </c>
      <c r="E246" s="304">
        <v>664100</v>
      </c>
      <c r="F246" s="239"/>
    </row>
    <row r="247" spans="1:6" ht="27" customHeight="1">
      <c r="A247" s="516"/>
      <c r="B247" s="517">
        <v>85156</v>
      </c>
      <c r="C247" s="311"/>
      <c r="D247" s="14" t="s">
        <v>101</v>
      </c>
      <c r="E247" s="300">
        <f>SUM(E248)</f>
        <v>1289800</v>
      </c>
      <c r="F247" s="239"/>
    </row>
    <row r="248" spans="1:6" ht="15" customHeight="1">
      <c r="A248" s="516"/>
      <c r="B248" s="518"/>
      <c r="C248" s="29">
        <v>4130</v>
      </c>
      <c r="D248" s="33" t="s">
        <v>170</v>
      </c>
      <c r="E248" s="304">
        <f>SUM(E249+E250+E251)</f>
        <v>1289800</v>
      </c>
      <c r="F248" s="239"/>
    </row>
    <row r="249" spans="1:6" ht="12.75" customHeight="1">
      <c r="A249" s="516"/>
      <c r="B249" s="153"/>
      <c r="C249" s="31"/>
      <c r="D249" s="34" t="s">
        <v>403</v>
      </c>
      <c r="E249" s="304">
        <v>1250000</v>
      </c>
      <c r="F249" s="239"/>
    </row>
    <row r="250" spans="1:6" ht="13.5" customHeight="1">
      <c r="A250" s="516"/>
      <c r="B250" s="153"/>
      <c r="C250" s="31"/>
      <c r="D250" s="34" t="s">
        <v>404</v>
      </c>
      <c r="E250" s="304">
        <v>37000</v>
      </c>
      <c r="F250" s="239"/>
    </row>
    <row r="251" spans="1:6" ht="15" customHeight="1">
      <c r="A251" s="516"/>
      <c r="B251" s="153"/>
      <c r="C251" s="24"/>
      <c r="D251" s="36" t="s">
        <v>405</v>
      </c>
      <c r="E251" s="304">
        <v>2800</v>
      </c>
      <c r="F251" s="239"/>
    </row>
    <row r="252" spans="1:6" ht="15" customHeight="1">
      <c r="A252" s="18">
        <v>852</v>
      </c>
      <c r="B252" s="297"/>
      <c r="C252" s="10"/>
      <c r="D252" s="16" t="s">
        <v>299</v>
      </c>
      <c r="E252" s="298">
        <f>SUM(E253+E273+E295+E300+E302+E312)</f>
        <v>9241651</v>
      </c>
      <c r="F252" s="239"/>
    </row>
    <row r="253" spans="1:6" ht="15" customHeight="1">
      <c r="A253" s="19"/>
      <c r="B253" s="153" t="s">
        <v>300</v>
      </c>
      <c r="C253" s="24"/>
      <c r="D253" s="42" t="s">
        <v>102</v>
      </c>
      <c r="E253" s="308">
        <f>SUM(E254:E272)</f>
        <v>1600000</v>
      </c>
      <c r="F253" s="239"/>
    </row>
    <row r="254" spans="1:6" ht="24.75" customHeight="1">
      <c r="A254" s="19"/>
      <c r="B254" s="153"/>
      <c r="C254" s="10">
        <v>2580</v>
      </c>
      <c r="D254" s="15" t="s">
        <v>312</v>
      </c>
      <c r="E254" s="304">
        <v>82080</v>
      </c>
      <c r="F254" s="239"/>
    </row>
    <row r="255" spans="1:6" ht="15" customHeight="1">
      <c r="A255" s="19"/>
      <c r="B255" s="153"/>
      <c r="C255" s="24">
        <v>3020</v>
      </c>
      <c r="D255" s="26" t="s">
        <v>103</v>
      </c>
      <c r="E255" s="304">
        <v>47000</v>
      </c>
      <c r="F255" s="239"/>
    </row>
    <row r="256" spans="1:6" ht="15" customHeight="1">
      <c r="A256" s="19"/>
      <c r="B256" s="153"/>
      <c r="C256" s="10">
        <v>3110</v>
      </c>
      <c r="D256" s="17" t="s">
        <v>313</v>
      </c>
      <c r="E256" s="307">
        <v>64220</v>
      </c>
      <c r="F256" s="241"/>
    </row>
    <row r="257" spans="1:6" ht="21.75" customHeight="1">
      <c r="A257" s="19"/>
      <c r="B257" s="153"/>
      <c r="C257" s="29"/>
      <c r="D257" s="38" t="s">
        <v>323</v>
      </c>
      <c r="E257" s="312"/>
      <c r="F257" s="242"/>
    </row>
    <row r="258" spans="1:6" ht="15" customHeight="1">
      <c r="A258" s="19"/>
      <c r="B258" s="153"/>
      <c r="C258" s="24"/>
      <c r="D258" s="40" t="s">
        <v>322</v>
      </c>
      <c r="E258" s="313"/>
      <c r="F258" s="243"/>
    </row>
    <row r="259" spans="1:6" ht="15" customHeight="1">
      <c r="A259" s="19"/>
      <c r="B259" s="153"/>
      <c r="C259" s="10">
        <v>4010</v>
      </c>
      <c r="D259" s="15" t="s">
        <v>43</v>
      </c>
      <c r="E259" s="304">
        <v>860000</v>
      </c>
      <c r="F259" s="239"/>
    </row>
    <row r="260" spans="1:6" ht="15" customHeight="1">
      <c r="A260" s="19"/>
      <c r="B260" s="153"/>
      <c r="C260" s="10">
        <v>4040</v>
      </c>
      <c r="D260" s="15" t="s">
        <v>55</v>
      </c>
      <c r="E260" s="304">
        <v>68000</v>
      </c>
      <c r="F260" s="239"/>
    </row>
    <row r="261" spans="1:6" ht="15" customHeight="1">
      <c r="A261" s="19"/>
      <c r="B261" s="153"/>
      <c r="C261" s="10">
        <v>4110</v>
      </c>
      <c r="D261" s="15" t="s">
        <v>45</v>
      </c>
      <c r="E261" s="304">
        <v>164000</v>
      </c>
      <c r="F261" s="239"/>
    </row>
    <row r="262" spans="1:6" ht="15" customHeight="1">
      <c r="A262" s="19"/>
      <c r="B262" s="153"/>
      <c r="C262" s="10">
        <v>4120</v>
      </c>
      <c r="D262" s="15" t="s">
        <v>46</v>
      </c>
      <c r="E262" s="304">
        <v>22700</v>
      </c>
      <c r="F262" s="239"/>
    </row>
    <row r="263" spans="1:6" ht="15" customHeight="1">
      <c r="A263" s="19"/>
      <c r="B263" s="153"/>
      <c r="C263" s="10">
        <v>4210</v>
      </c>
      <c r="D263" s="15" t="s">
        <v>47</v>
      </c>
      <c r="E263" s="304">
        <v>86484</v>
      </c>
      <c r="F263" s="239"/>
    </row>
    <row r="264" spans="1:6" ht="15" customHeight="1">
      <c r="A264" s="19"/>
      <c r="B264" s="153"/>
      <c r="C264" s="10">
        <v>4220</v>
      </c>
      <c r="D264" s="15" t="s">
        <v>104</v>
      </c>
      <c r="E264" s="304">
        <v>80000</v>
      </c>
      <c r="F264" s="239"/>
    </row>
    <row r="265" spans="1:6" ht="15" customHeight="1">
      <c r="A265" s="19"/>
      <c r="B265" s="153"/>
      <c r="C265" s="10">
        <v>4230</v>
      </c>
      <c r="D265" s="15" t="s">
        <v>73</v>
      </c>
      <c r="E265" s="304">
        <v>4000</v>
      </c>
      <c r="F265" s="239"/>
    </row>
    <row r="266" spans="1:6" ht="15" customHeight="1">
      <c r="A266" s="19"/>
      <c r="B266" s="153"/>
      <c r="C266" s="10">
        <v>4260</v>
      </c>
      <c r="D266" s="15" t="s">
        <v>48</v>
      </c>
      <c r="E266" s="304">
        <v>36000</v>
      </c>
      <c r="F266" s="239"/>
    </row>
    <row r="267" spans="1:6" ht="15" customHeight="1">
      <c r="A267" s="19"/>
      <c r="B267" s="153"/>
      <c r="C267" s="10">
        <v>4270</v>
      </c>
      <c r="D267" s="15" t="s">
        <v>56</v>
      </c>
      <c r="E267" s="304">
        <v>15000</v>
      </c>
      <c r="F267" s="239"/>
    </row>
    <row r="268" spans="1:6" ht="15" customHeight="1">
      <c r="A268" s="19"/>
      <c r="B268" s="153"/>
      <c r="C268" s="10">
        <v>4300</v>
      </c>
      <c r="D268" s="15" t="s">
        <v>42</v>
      </c>
      <c r="E268" s="304">
        <v>30000</v>
      </c>
      <c r="F268" s="239"/>
    </row>
    <row r="269" spans="1:6" ht="15" customHeight="1">
      <c r="A269" s="19"/>
      <c r="B269" s="153"/>
      <c r="C269" s="10">
        <v>4410</v>
      </c>
      <c r="D269" s="15" t="s">
        <v>49</v>
      </c>
      <c r="E269" s="304">
        <v>1000</v>
      </c>
      <c r="F269" s="239"/>
    </row>
    <row r="270" spans="1:6" ht="15" customHeight="1">
      <c r="A270" s="19"/>
      <c r="B270" s="153"/>
      <c r="C270" s="10">
        <v>4430</v>
      </c>
      <c r="D270" s="15" t="s">
        <v>50</v>
      </c>
      <c r="E270" s="304">
        <v>2000</v>
      </c>
      <c r="F270" s="239"/>
    </row>
    <row r="271" spans="1:6" ht="15" customHeight="1">
      <c r="A271" s="19"/>
      <c r="B271" s="153"/>
      <c r="C271" s="10">
        <v>4440</v>
      </c>
      <c r="D271" s="15" t="s">
        <v>51</v>
      </c>
      <c r="E271" s="304">
        <v>37000</v>
      </c>
      <c r="F271" s="239"/>
    </row>
    <row r="272" spans="1:6" ht="15" customHeight="1">
      <c r="A272" s="19"/>
      <c r="B272" s="104"/>
      <c r="C272" s="10">
        <v>4500</v>
      </c>
      <c r="D272" s="15" t="s">
        <v>406</v>
      </c>
      <c r="E272" s="304">
        <v>516</v>
      </c>
      <c r="F272" s="239"/>
    </row>
    <row r="273" spans="1:6" ht="15" customHeight="1">
      <c r="A273" s="19"/>
      <c r="B273" s="102" t="s">
        <v>301</v>
      </c>
      <c r="C273" s="10"/>
      <c r="D273" s="14" t="s">
        <v>105</v>
      </c>
      <c r="E273" s="308">
        <f>SUM(E274:E294)</f>
        <v>6596080</v>
      </c>
      <c r="F273" s="239"/>
    </row>
    <row r="274" spans="1:6" ht="24.75" customHeight="1">
      <c r="A274" s="19"/>
      <c r="B274" s="153"/>
      <c r="C274" s="29">
        <v>2580</v>
      </c>
      <c r="D274" s="38" t="s">
        <v>312</v>
      </c>
      <c r="E274" s="307">
        <v>2881200</v>
      </c>
      <c r="F274" s="241"/>
    </row>
    <row r="275" spans="1:6" ht="12.75" customHeight="1">
      <c r="A275" s="19"/>
      <c r="B275" s="153"/>
      <c r="C275" s="31"/>
      <c r="D275" s="39" t="s">
        <v>324</v>
      </c>
      <c r="E275" s="312"/>
      <c r="F275" s="242"/>
    </row>
    <row r="276" spans="1:6" ht="12" customHeight="1">
      <c r="A276" s="19"/>
      <c r="B276" s="153"/>
      <c r="C276" s="24"/>
      <c r="D276" s="40" t="s">
        <v>325</v>
      </c>
      <c r="E276" s="313"/>
      <c r="F276" s="243"/>
    </row>
    <row r="277" spans="1:6" ht="12" customHeight="1">
      <c r="A277" s="19"/>
      <c r="B277" s="153"/>
      <c r="C277" s="24">
        <v>3020</v>
      </c>
      <c r="D277" s="40" t="s">
        <v>177</v>
      </c>
      <c r="E277" s="304">
        <v>12500</v>
      </c>
      <c r="F277" s="239"/>
    </row>
    <row r="278" spans="1:6" ht="12" customHeight="1">
      <c r="A278" s="19"/>
      <c r="B278" s="153"/>
      <c r="C278" s="24">
        <v>3030</v>
      </c>
      <c r="D278" s="40" t="s">
        <v>63</v>
      </c>
      <c r="E278" s="304">
        <v>6000</v>
      </c>
      <c r="F278" s="239"/>
    </row>
    <row r="279" spans="1:6" ht="15" customHeight="1">
      <c r="A279" s="21"/>
      <c r="B279" s="104"/>
      <c r="C279" s="10">
        <v>4010</v>
      </c>
      <c r="D279" s="15" t="s">
        <v>43</v>
      </c>
      <c r="E279" s="304">
        <v>2125000</v>
      </c>
      <c r="F279" s="239"/>
    </row>
    <row r="280" spans="1:6" ht="15" customHeight="1">
      <c r="A280" s="18"/>
      <c r="B280" s="102"/>
      <c r="C280" s="10">
        <v>4040</v>
      </c>
      <c r="D280" s="15" t="s">
        <v>55</v>
      </c>
      <c r="E280" s="304">
        <v>175000</v>
      </c>
      <c r="F280" s="239"/>
    </row>
    <row r="281" spans="1:6" ht="15" customHeight="1">
      <c r="A281" s="19"/>
      <c r="B281" s="153"/>
      <c r="C281" s="10">
        <v>4110</v>
      </c>
      <c r="D281" s="15" t="s">
        <v>45</v>
      </c>
      <c r="E281" s="304">
        <v>410000</v>
      </c>
      <c r="F281" s="239"/>
    </row>
    <row r="282" spans="1:6" ht="15" customHeight="1">
      <c r="A282" s="19"/>
      <c r="B282" s="153"/>
      <c r="C282" s="10">
        <v>4120</v>
      </c>
      <c r="D282" s="15" t="s">
        <v>46</v>
      </c>
      <c r="E282" s="304">
        <v>56500</v>
      </c>
      <c r="F282" s="239"/>
    </row>
    <row r="283" spans="1:6" ht="15" customHeight="1">
      <c r="A283" s="19"/>
      <c r="B283" s="153"/>
      <c r="C283" s="10">
        <v>4210</v>
      </c>
      <c r="D283" s="15" t="s">
        <v>47</v>
      </c>
      <c r="E283" s="304">
        <v>100000</v>
      </c>
      <c r="F283" s="239"/>
    </row>
    <row r="284" spans="1:6" ht="15" customHeight="1">
      <c r="A284" s="19"/>
      <c r="B284" s="153"/>
      <c r="C284" s="10">
        <v>4220</v>
      </c>
      <c r="D284" s="15" t="s">
        <v>72</v>
      </c>
      <c r="E284" s="304">
        <v>263000</v>
      </c>
      <c r="F284" s="239"/>
    </row>
    <row r="285" spans="1:6" ht="15" customHeight="1">
      <c r="A285" s="19"/>
      <c r="B285" s="153"/>
      <c r="C285" s="10">
        <v>4230</v>
      </c>
      <c r="D285" s="15" t="s">
        <v>242</v>
      </c>
      <c r="E285" s="304">
        <v>60000</v>
      </c>
      <c r="F285" s="239"/>
    </row>
    <row r="286" spans="1:6" ht="15" customHeight="1">
      <c r="A286" s="19"/>
      <c r="B286" s="153"/>
      <c r="C286" s="10">
        <v>4260</v>
      </c>
      <c r="D286" s="15" t="s">
        <v>48</v>
      </c>
      <c r="E286" s="304">
        <v>220000</v>
      </c>
      <c r="F286" s="239"/>
    </row>
    <row r="287" spans="1:6" ht="15" customHeight="1">
      <c r="A287" s="19"/>
      <c r="B287" s="153"/>
      <c r="C287" s="10">
        <v>4270</v>
      </c>
      <c r="D287" s="15" t="s">
        <v>56</v>
      </c>
      <c r="E287" s="304">
        <v>30000</v>
      </c>
      <c r="F287" s="239"/>
    </row>
    <row r="288" spans="1:6" ht="15" customHeight="1">
      <c r="A288" s="19"/>
      <c r="B288" s="153"/>
      <c r="C288" s="10">
        <v>4280</v>
      </c>
      <c r="D288" s="15" t="s">
        <v>86</v>
      </c>
      <c r="E288" s="304">
        <v>12000</v>
      </c>
      <c r="F288" s="239"/>
    </row>
    <row r="289" spans="1:6" ht="15" customHeight="1">
      <c r="A289" s="19"/>
      <c r="B289" s="153"/>
      <c r="C289" s="10">
        <v>4300</v>
      </c>
      <c r="D289" s="15" t="s">
        <v>42</v>
      </c>
      <c r="E289" s="304">
        <v>120200</v>
      </c>
      <c r="F289" s="239"/>
    </row>
    <row r="290" spans="1:6" ht="15" customHeight="1">
      <c r="A290" s="19"/>
      <c r="B290" s="153"/>
      <c r="C290" s="10">
        <v>4410</v>
      </c>
      <c r="D290" s="15" t="s">
        <v>49</v>
      </c>
      <c r="E290" s="304">
        <v>2780</v>
      </c>
      <c r="F290" s="239"/>
    </row>
    <row r="291" spans="1:6" ht="15" customHeight="1">
      <c r="A291" s="19"/>
      <c r="B291" s="153"/>
      <c r="C291" s="10">
        <v>4430</v>
      </c>
      <c r="D291" s="15" t="s">
        <v>50</v>
      </c>
      <c r="E291" s="304">
        <v>6000</v>
      </c>
      <c r="F291" s="239"/>
    </row>
    <row r="292" spans="1:6" ht="15" customHeight="1">
      <c r="A292" s="19"/>
      <c r="B292" s="153"/>
      <c r="C292" s="10">
        <v>4440</v>
      </c>
      <c r="D292" s="15" t="s">
        <v>51</v>
      </c>
      <c r="E292" s="304">
        <v>83900</v>
      </c>
      <c r="F292" s="239"/>
    </row>
    <row r="293" spans="1:6" ht="15" customHeight="1">
      <c r="A293" s="19"/>
      <c r="B293" s="153"/>
      <c r="C293" s="10">
        <v>4480</v>
      </c>
      <c r="D293" s="15" t="s">
        <v>52</v>
      </c>
      <c r="E293" s="304">
        <v>5000</v>
      </c>
      <c r="F293" s="239"/>
    </row>
    <row r="294" spans="1:6" ht="15" customHeight="1">
      <c r="A294" s="19"/>
      <c r="B294" s="104"/>
      <c r="C294" s="10">
        <v>6060</v>
      </c>
      <c r="D294" s="15" t="s">
        <v>176</v>
      </c>
      <c r="E294" s="304">
        <v>27000</v>
      </c>
      <c r="F294" s="239"/>
    </row>
    <row r="295" spans="1:6" ht="15" customHeight="1">
      <c r="A295" s="19"/>
      <c r="B295" s="102" t="s">
        <v>302</v>
      </c>
      <c r="C295" s="10"/>
      <c r="D295" s="14" t="s">
        <v>106</v>
      </c>
      <c r="E295" s="300">
        <f>SUM(E296:E299)</f>
        <v>770000</v>
      </c>
      <c r="F295" s="239"/>
    </row>
    <row r="296" spans="1:6" ht="15" customHeight="1">
      <c r="A296" s="19"/>
      <c r="B296" s="153"/>
      <c r="C296" s="10">
        <v>3110</v>
      </c>
      <c r="D296" s="15" t="s">
        <v>77</v>
      </c>
      <c r="E296" s="304">
        <v>741789</v>
      </c>
      <c r="F296" s="239"/>
    </row>
    <row r="297" spans="1:6" ht="15" customHeight="1">
      <c r="A297" s="19"/>
      <c r="B297" s="153"/>
      <c r="C297" s="10">
        <v>4110</v>
      </c>
      <c r="D297" s="15" t="s">
        <v>133</v>
      </c>
      <c r="E297" s="304">
        <v>3795</v>
      </c>
      <c r="F297" s="239"/>
    </row>
    <row r="298" spans="1:6" ht="15" customHeight="1">
      <c r="A298" s="19"/>
      <c r="B298" s="153"/>
      <c r="C298" s="10">
        <v>4120</v>
      </c>
      <c r="D298" s="15" t="s">
        <v>134</v>
      </c>
      <c r="E298" s="304">
        <v>572</v>
      </c>
      <c r="F298" s="239"/>
    </row>
    <row r="299" spans="1:6" ht="15" customHeight="1">
      <c r="A299" s="19"/>
      <c r="B299" s="104"/>
      <c r="C299" s="10">
        <v>4300</v>
      </c>
      <c r="D299" s="15" t="s">
        <v>42</v>
      </c>
      <c r="E299" s="304">
        <v>23844</v>
      </c>
      <c r="F299" s="239"/>
    </row>
    <row r="300" spans="1:6" ht="15" customHeight="1">
      <c r="A300" s="19"/>
      <c r="B300" s="518" t="s">
        <v>306</v>
      </c>
      <c r="C300" s="314"/>
      <c r="D300" s="42" t="s">
        <v>27</v>
      </c>
      <c r="E300" s="300">
        <f>SUM(E301)</f>
        <v>15600</v>
      </c>
      <c r="F300" s="239"/>
    </row>
    <row r="301" spans="1:6" ht="15" customHeight="1">
      <c r="A301" s="19"/>
      <c r="B301" s="518"/>
      <c r="C301" s="10">
        <v>3110</v>
      </c>
      <c r="D301" s="15" t="s">
        <v>77</v>
      </c>
      <c r="E301" s="304">
        <v>15600</v>
      </c>
      <c r="F301" s="239"/>
    </row>
    <row r="302" spans="1:6" ht="15" customHeight="1">
      <c r="A302" s="19"/>
      <c r="B302" s="518" t="s">
        <v>303</v>
      </c>
      <c r="C302" s="24"/>
      <c r="D302" s="42" t="s">
        <v>28</v>
      </c>
      <c r="E302" s="300">
        <f>SUM(E303:E311)</f>
        <v>254971</v>
      </c>
      <c r="F302" s="239"/>
    </row>
    <row r="303" spans="1:6" ht="15" customHeight="1">
      <c r="A303" s="19"/>
      <c r="B303" s="518"/>
      <c r="C303" s="10">
        <v>4010</v>
      </c>
      <c r="D303" s="15" t="s">
        <v>43</v>
      </c>
      <c r="E303" s="304">
        <v>156242</v>
      </c>
      <c r="F303" s="239"/>
    </row>
    <row r="304" spans="1:6" ht="15" customHeight="1">
      <c r="A304" s="19"/>
      <c r="B304" s="518"/>
      <c r="C304" s="10">
        <v>4040</v>
      </c>
      <c r="D304" s="15" t="s">
        <v>55</v>
      </c>
      <c r="E304" s="304">
        <v>15820</v>
      </c>
      <c r="F304" s="239"/>
    </row>
    <row r="305" spans="1:6" ht="15" customHeight="1">
      <c r="A305" s="19"/>
      <c r="B305" s="518"/>
      <c r="C305" s="10">
        <v>4110</v>
      </c>
      <c r="D305" s="15" t="s">
        <v>45</v>
      </c>
      <c r="E305" s="304">
        <v>31419</v>
      </c>
      <c r="F305" s="239"/>
    </row>
    <row r="306" spans="1:6" ht="15" customHeight="1">
      <c r="A306" s="19"/>
      <c r="B306" s="518"/>
      <c r="C306" s="10">
        <v>4120</v>
      </c>
      <c r="D306" s="15" t="s">
        <v>46</v>
      </c>
      <c r="E306" s="304">
        <v>4948</v>
      </c>
      <c r="F306" s="239"/>
    </row>
    <row r="307" spans="1:6" ht="15" customHeight="1">
      <c r="A307" s="19"/>
      <c r="B307" s="518"/>
      <c r="C307" s="10">
        <v>4210</v>
      </c>
      <c r="D307" s="15" t="s">
        <v>47</v>
      </c>
      <c r="E307" s="304">
        <v>7981</v>
      </c>
      <c r="F307" s="239"/>
    </row>
    <row r="308" spans="1:6" ht="15" customHeight="1">
      <c r="A308" s="19"/>
      <c r="B308" s="518"/>
      <c r="C308" s="10">
        <v>4260</v>
      </c>
      <c r="D308" s="15" t="s">
        <v>48</v>
      </c>
      <c r="E308" s="304">
        <v>14731</v>
      </c>
      <c r="F308" s="239"/>
    </row>
    <row r="309" spans="1:6" ht="15" customHeight="1">
      <c r="A309" s="19"/>
      <c r="B309" s="518"/>
      <c r="C309" s="10">
        <v>4300</v>
      </c>
      <c r="D309" s="15" t="s">
        <v>42</v>
      </c>
      <c r="E309" s="304">
        <v>18009</v>
      </c>
      <c r="F309" s="239"/>
    </row>
    <row r="310" spans="1:6" ht="15" customHeight="1">
      <c r="A310" s="19"/>
      <c r="B310" s="518"/>
      <c r="C310" s="10">
        <v>4410</v>
      </c>
      <c r="D310" s="15" t="s">
        <v>49</v>
      </c>
      <c r="E310" s="304">
        <v>1000</v>
      </c>
      <c r="F310" s="239"/>
    </row>
    <row r="311" spans="1:6" ht="15" customHeight="1">
      <c r="A311" s="19"/>
      <c r="B311" s="519"/>
      <c r="C311" s="10">
        <v>4440</v>
      </c>
      <c r="D311" s="15" t="s">
        <v>51</v>
      </c>
      <c r="E311" s="304">
        <v>4821</v>
      </c>
      <c r="F311" s="239"/>
    </row>
    <row r="312" spans="1:6" ht="15.75" customHeight="1">
      <c r="A312" s="19"/>
      <c r="B312" s="153" t="s">
        <v>368</v>
      </c>
      <c r="C312" s="10"/>
      <c r="D312" s="14" t="s">
        <v>369</v>
      </c>
      <c r="E312" s="308">
        <v>5000</v>
      </c>
      <c r="F312" s="239"/>
    </row>
    <row r="313" spans="1:6" ht="15" customHeight="1">
      <c r="A313" s="19"/>
      <c r="B313" s="153"/>
      <c r="C313" s="10">
        <v>4300</v>
      </c>
      <c r="D313" s="15" t="s">
        <v>42</v>
      </c>
      <c r="E313" s="304">
        <v>5000</v>
      </c>
      <c r="F313" s="239"/>
    </row>
    <row r="314" spans="1:6" ht="17.25" customHeight="1">
      <c r="A314" s="18">
        <v>853</v>
      </c>
      <c r="B314" s="102"/>
      <c r="C314" s="10"/>
      <c r="D314" s="16" t="s">
        <v>305</v>
      </c>
      <c r="E314" s="298">
        <f>SUM(E315+E324)</f>
        <v>841473</v>
      </c>
      <c r="F314" s="239"/>
    </row>
    <row r="315" spans="1:6" ht="16.5" customHeight="1">
      <c r="A315" s="19"/>
      <c r="B315" s="102">
        <v>85321</v>
      </c>
      <c r="C315" s="10"/>
      <c r="D315" s="14" t="s">
        <v>29</v>
      </c>
      <c r="E315" s="300">
        <f>SUM(E316:E323)</f>
        <v>79700</v>
      </c>
      <c r="F315" s="239"/>
    </row>
    <row r="316" spans="1:6" ht="15" customHeight="1">
      <c r="A316" s="19"/>
      <c r="B316" s="153"/>
      <c r="C316" s="10">
        <v>4010</v>
      </c>
      <c r="D316" s="15" t="s">
        <v>43</v>
      </c>
      <c r="E316" s="301">
        <v>33780</v>
      </c>
      <c r="F316" s="239"/>
    </row>
    <row r="317" spans="1:6" ht="15" customHeight="1">
      <c r="A317" s="19"/>
      <c r="B317" s="153"/>
      <c r="C317" s="10">
        <v>4040</v>
      </c>
      <c r="D317" s="15" t="s">
        <v>55</v>
      </c>
      <c r="E317" s="301">
        <v>2542</v>
      </c>
      <c r="F317" s="239"/>
    </row>
    <row r="318" spans="1:6" ht="15" customHeight="1">
      <c r="A318" s="19"/>
      <c r="B318" s="153"/>
      <c r="C318" s="10">
        <v>4110</v>
      </c>
      <c r="D318" s="15" t="s">
        <v>45</v>
      </c>
      <c r="E318" s="301">
        <v>6440</v>
      </c>
      <c r="F318" s="239"/>
    </row>
    <row r="319" spans="1:6" ht="15" customHeight="1">
      <c r="A319" s="19"/>
      <c r="B319" s="153"/>
      <c r="C319" s="10">
        <v>4120</v>
      </c>
      <c r="D319" s="15" t="s">
        <v>46</v>
      </c>
      <c r="E319" s="301">
        <v>890</v>
      </c>
      <c r="F319" s="239"/>
    </row>
    <row r="320" spans="1:6" ht="15" customHeight="1">
      <c r="A320" s="19"/>
      <c r="B320" s="153"/>
      <c r="C320" s="10">
        <v>4210</v>
      </c>
      <c r="D320" s="15" t="s">
        <v>47</v>
      </c>
      <c r="E320" s="301">
        <v>1000</v>
      </c>
      <c r="F320" s="239"/>
    </row>
    <row r="321" spans="1:6" ht="15" customHeight="1">
      <c r="A321" s="19"/>
      <c r="B321" s="153"/>
      <c r="C321" s="10">
        <v>4300</v>
      </c>
      <c r="D321" s="15" t="s">
        <v>42</v>
      </c>
      <c r="E321" s="301">
        <v>33630</v>
      </c>
      <c r="F321" s="239"/>
    </row>
    <row r="322" spans="1:6" ht="15" customHeight="1">
      <c r="A322" s="19"/>
      <c r="B322" s="153"/>
      <c r="C322" s="10">
        <v>4410</v>
      </c>
      <c r="D322" s="15" t="s">
        <v>49</v>
      </c>
      <c r="E322" s="301">
        <v>100</v>
      </c>
      <c r="F322" s="239"/>
    </row>
    <row r="323" spans="1:6" ht="15" customHeight="1">
      <c r="A323" s="19"/>
      <c r="B323" s="104"/>
      <c r="C323" s="10">
        <v>4440</v>
      </c>
      <c r="D323" s="15" t="s">
        <v>98</v>
      </c>
      <c r="E323" s="301">
        <v>1318</v>
      </c>
      <c r="F323" s="239"/>
    </row>
    <row r="324" spans="1:6" ht="15" customHeight="1">
      <c r="A324" s="19"/>
      <c r="B324" s="102">
        <v>85333</v>
      </c>
      <c r="C324" s="10"/>
      <c r="D324" s="14" t="s">
        <v>30</v>
      </c>
      <c r="E324" s="300">
        <f>SUM(E325:E338)</f>
        <v>761773</v>
      </c>
      <c r="F324" s="239"/>
    </row>
    <row r="325" spans="1:6" ht="15.75" customHeight="1">
      <c r="A325" s="19"/>
      <c r="B325" s="153"/>
      <c r="C325" s="10">
        <v>3020</v>
      </c>
      <c r="D325" s="15" t="s">
        <v>177</v>
      </c>
      <c r="E325" s="304">
        <v>160</v>
      </c>
      <c r="F325" s="239"/>
    </row>
    <row r="326" spans="1:6" ht="15" customHeight="1">
      <c r="A326" s="19"/>
      <c r="B326" s="153"/>
      <c r="C326" s="10">
        <v>4010</v>
      </c>
      <c r="D326" s="15" t="s">
        <v>43</v>
      </c>
      <c r="E326" s="304">
        <v>499742</v>
      </c>
      <c r="F326" s="239"/>
    </row>
    <row r="327" spans="1:6" ht="15" customHeight="1">
      <c r="A327" s="21"/>
      <c r="B327" s="104"/>
      <c r="C327" s="10">
        <v>4040</v>
      </c>
      <c r="D327" s="15" t="s">
        <v>55</v>
      </c>
      <c r="E327" s="304">
        <v>50123</v>
      </c>
      <c r="F327" s="239"/>
    </row>
    <row r="328" spans="1:6" ht="15" customHeight="1">
      <c r="A328" s="18"/>
      <c r="B328" s="102"/>
      <c r="C328" s="10">
        <v>4110</v>
      </c>
      <c r="D328" s="15" t="s">
        <v>45</v>
      </c>
      <c r="E328" s="304">
        <v>93697</v>
      </c>
      <c r="F328" s="239"/>
    </row>
    <row r="329" spans="1:6" ht="15" customHeight="1">
      <c r="A329" s="19"/>
      <c r="B329" s="153"/>
      <c r="C329" s="10">
        <v>4120</v>
      </c>
      <c r="D329" s="15" t="s">
        <v>46</v>
      </c>
      <c r="E329" s="304">
        <v>13472</v>
      </c>
      <c r="F329" s="239"/>
    </row>
    <row r="330" spans="1:6" ht="15" customHeight="1">
      <c r="A330" s="19"/>
      <c r="B330" s="153"/>
      <c r="C330" s="10">
        <v>4210</v>
      </c>
      <c r="D330" s="15" t="s">
        <v>47</v>
      </c>
      <c r="E330" s="304">
        <v>18200</v>
      </c>
      <c r="F330" s="239"/>
    </row>
    <row r="331" spans="1:6" ht="15" customHeight="1">
      <c r="A331" s="19"/>
      <c r="B331" s="153"/>
      <c r="C331" s="10">
        <v>4260</v>
      </c>
      <c r="D331" s="15" t="s">
        <v>48</v>
      </c>
      <c r="E331" s="304">
        <v>20000</v>
      </c>
      <c r="F331" s="239"/>
    </row>
    <row r="332" spans="1:6" ht="15" customHeight="1">
      <c r="A332" s="19"/>
      <c r="B332" s="153"/>
      <c r="C332" s="10">
        <v>4270</v>
      </c>
      <c r="D332" s="15" t="s">
        <v>56</v>
      </c>
      <c r="E332" s="304">
        <v>20000</v>
      </c>
      <c r="F332" s="239"/>
    </row>
    <row r="333" spans="1:6" ht="15" customHeight="1">
      <c r="A333" s="19"/>
      <c r="B333" s="153"/>
      <c r="C333" s="10">
        <v>4300</v>
      </c>
      <c r="D333" s="15" t="s">
        <v>42</v>
      </c>
      <c r="E333" s="304">
        <v>20000</v>
      </c>
      <c r="F333" s="239"/>
    </row>
    <row r="334" spans="1:6" ht="15" customHeight="1">
      <c r="A334" s="19"/>
      <c r="B334" s="153"/>
      <c r="C334" s="10">
        <v>4410</v>
      </c>
      <c r="D334" s="15" t="s">
        <v>49</v>
      </c>
      <c r="E334" s="304">
        <v>700</v>
      </c>
      <c r="F334" s="239"/>
    </row>
    <row r="335" spans="1:6" ht="15" customHeight="1">
      <c r="A335" s="19"/>
      <c r="B335" s="153"/>
      <c r="C335" s="10">
        <v>4430</v>
      </c>
      <c r="D335" s="15" t="s">
        <v>50</v>
      </c>
      <c r="E335" s="304">
        <v>3000</v>
      </c>
      <c r="F335" s="239"/>
    </row>
    <row r="336" spans="1:6" ht="15" customHeight="1">
      <c r="A336" s="19"/>
      <c r="B336" s="153"/>
      <c r="C336" s="10">
        <v>4440</v>
      </c>
      <c r="D336" s="15" t="s">
        <v>51</v>
      </c>
      <c r="E336" s="304">
        <v>18941</v>
      </c>
      <c r="F336" s="239"/>
    </row>
    <row r="337" spans="1:6" ht="15" customHeight="1">
      <c r="A337" s="19"/>
      <c r="B337" s="153"/>
      <c r="C337" s="10">
        <v>4480</v>
      </c>
      <c r="D337" s="15" t="s">
        <v>152</v>
      </c>
      <c r="E337" s="304">
        <v>3360</v>
      </c>
      <c r="F337" s="239"/>
    </row>
    <row r="338" spans="1:6" ht="15" customHeight="1">
      <c r="A338" s="19"/>
      <c r="B338" s="104"/>
      <c r="C338" s="10">
        <v>4520</v>
      </c>
      <c r="D338" s="15" t="s">
        <v>53</v>
      </c>
      <c r="E338" s="304">
        <v>378</v>
      </c>
      <c r="F338" s="239"/>
    </row>
    <row r="339" spans="1:6" ht="15" customHeight="1">
      <c r="A339" s="18">
        <v>854</v>
      </c>
      <c r="B339" s="297"/>
      <c r="C339" s="10"/>
      <c r="D339" s="16" t="s">
        <v>107</v>
      </c>
      <c r="E339" s="298">
        <f>SUM(E340+E346+E364+E377+E392)</f>
        <v>2796093</v>
      </c>
      <c r="F339" s="239"/>
    </row>
    <row r="340" spans="1:6" ht="15" customHeight="1">
      <c r="A340" s="19"/>
      <c r="B340" s="102">
        <v>85401</v>
      </c>
      <c r="C340" s="10"/>
      <c r="D340" s="14" t="s">
        <v>108</v>
      </c>
      <c r="E340" s="300">
        <f>SUM(E341:E345)</f>
        <v>72591</v>
      </c>
      <c r="F340" s="239"/>
    </row>
    <row r="341" spans="1:6" ht="15" customHeight="1">
      <c r="A341" s="19"/>
      <c r="B341" s="153"/>
      <c r="C341" s="10">
        <v>4010</v>
      </c>
      <c r="D341" s="15" t="s">
        <v>43</v>
      </c>
      <c r="E341" s="304">
        <v>52630</v>
      </c>
      <c r="F341" s="239"/>
    </row>
    <row r="342" spans="1:6" ht="15" customHeight="1">
      <c r="A342" s="19"/>
      <c r="B342" s="153"/>
      <c r="C342" s="10">
        <v>4040</v>
      </c>
      <c r="D342" s="15" t="s">
        <v>55</v>
      </c>
      <c r="E342" s="304">
        <v>5122</v>
      </c>
      <c r="F342" s="239"/>
    </row>
    <row r="343" spans="1:6" ht="15" customHeight="1">
      <c r="A343" s="19"/>
      <c r="B343" s="153"/>
      <c r="C343" s="10">
        <v>4110</v>
      </c>
      <c r="D343" s="15" t="s">
        <v>45</v>
      </c>
      <c r="E343" s="304">
        <v>10390</v>
      </c>
      <c r="F343" s="239"/>
    </row>
    <row r="344" spans="1:6" ht="15" customHeight="1">
      <c r="A344" s="19"/>
      <c r="B344" s="153"/>
      <c r="C344" s="10">
        <v>4120</v>
      </c>
      <c r="D344" s="15" t="s">
        <v>46</v>
      </c>
      <c r="E344" s="304">
        <v>1415</v>
      </c>
      <c r="F344" s="239"/>
    </row>
    <row r="345" spans="1:6" ht="15" customHeight="1">
      <c r="A345" s="19"/>
      <c r="B345" s="104"/>
      <c r="C345" s="10">
        <v>4440</v>
      </c>
      <c r="D345" s="15" t="s">
        <v>51</v>
      </c>
      <c r="E345" s="304">
        <v>3034</v>
      </c>
      <c r="F345" s="239"/>
    </row>
    <row r="346" spans="1:6" ht="15" customHeight="1">
      <c r="A346" s="19"/>
      <c r="B346" s="153">
        <v>85403</v>
      </c>
      <c r="C346" s="24"/>
      <c r="D346" s="42" t="s">
        <v>109</v>
      </c>
      <c r="E346" s="309">
        <f>SUM(E347:E363)</f>
        <v>1236143</v>
      </c>
      <c r="F346" s="239"/>
    </row>
    <row r="347" spans="1:6" ht="24" customHeight="1">
      <c r="A347" s="19"/>
      <c r="B347" s="153"/>
      <c r="C347" s="10">
        <v>2540</v>
      </c>
      <c r="D347" s="15" t="s">
        <v>314</v>
      </c>
      <c r="E347" s="304">
        <v>708200</v>
      </c>
      <c r="F347" s="239"/>
    </row>
    <row r="348" spans="1:6" ht="15" customHeight="1">
      <c r="A348" s="19"/>
      <c r="B348" s="153"/>
      <c r="C348" s="24">
        <v>3020</v>
      </c>
      <c r="D348" s="26" t="s">
        <v>177</v>
      </c>
      <c r="E348" s="304">
        <v>1800</v>
      </c>
      <c r="F348" s="239"/>
    </row>
    <row r="349" spans="1:6" ht="15" customHeight="1">
      <c r="A349" s="19"/>
      <c r="B349" s="153"/>
      <c r="C349" s="10">
        <v>3110</v>
      </c>
      <c r="D349" s="15" t="s">
        <v>77</v>
      </c>
      <c r="E349" s="304">
        <v>1500</v>
      </c>
      <c r="F349" s="239"/>
    </row>
    <row r="350" spans="1:6" ht="15" customHeight="1">
      <c r="A350" s="19"/>
      <c r="B350" s="153"/>
      <c r="C350" s="10">
        <v>4010</v>
      </c>
      <c r="D350" s="15" t="s">
        <v>43</v>
      </c>
      <c r="E350" s="304">
        <v>356653</v>
      </c>
      <c r="F350" s="239"/>
    </row>
    <row r="351" spans="1:6" ht="15" customHeight="1">
      <c r="A351" s="19"/>
      <c r="B351" s="153"/>
      <c r="C351" s="24">
        <v>4040</v>
      </c>
      <c r="D351" s="26" t="s">
        <v>55</v>
      </c>
      <c r="E351" s="304">
        <v>29700</v>
      </c>
      <c r="F351" s="239"/>
    </row>
    <row r="352" spans="1:6" ht="15" customHeight="1">
      <c r="A352" s="19"/>
      <c r="B352" s="153"/>
      <c r="C352" s="24">
        <v>4110</v>
      </c>
      <c r="D352" s="26" t="s">
        <v>45</v>
      </c>
      <c r="E352" s="304">
        <v>69505</v>
      </c>
      <c r="F352" s="239"/>
    </row>
    <row r="353" spans="1:6" ht="15" customHeight="1">
      <c r="A353" s="19"/>
      <c r="B353" s="153"/>
      <c r="C353" s="24">
        <v>4120</v>
      </c>
      <c r="D353" s="26" t="s">
        <v>46</v>
      </c>
      <c r="E353" s="304">
        <v>9465</v>
      </c>
      <c r="F353" s="239"/>
    </row>
    <row r="354" spans="1:6" ht="15" customHeight="1">
      <c r="A354" s="19"/>
      <c r="B354" s="153"/>
      <c r="C354" s="10">
        <v>4210</v>
      </c>
      <c r="D354" s="15" t="s">
        <v>47</v>
      </c>
      <c r="E354" s="304">
        <v>10250</v>
      </c>
      <c r="F354" s="239"/>
    </row>
    <row r="355" spans="1:6" ht="15" customHeight="1">
      <c r="A355" s="19"/>
      <c r="B355" s="153"/>
      <c r="C355" s="10">
        <v>4220</v>
      </c>
      <c r="D355" s="15" t="s">
        <v>72</v>
      </c>
      <c r="E355" s="304">
        <v>3000</v>
      </c>
      <c r="F355" s="239"/>
    </row>
    <row r="356" spans="1:6" ht="15" customHeight="1">
      <c r="A356" s="19"/>
      <c r="B356" s="153"/>
      <c r="C356" s="10">
        <v>4260</v>
      </c>
      <c r="D356" s="15" t="s">
        <v>48</v>
      </c>
      <c r="E356" s="304">
        <v>4800</v>
      </c>
      <c r="F356" s="239"/>
    </row>
    <row r="357" spans="1:6" ht="15" customHeight="1">
      <c r="A357" s="19"/>
      <c r="B357" s="153"/>
      <c r="C357" s="10">
        <v>4270</v>
      </c>
      <c r="D357" s="15" t="s">
        <v>56</v>
      </c>
      <c r="E357" s="304">
        <v>200</v>
      </c>
      <c r="F357" s="239"/>
    </row>
    <row r="358" spans="1:6" ht="15" customHeight="1">
      <c r="A358" s="19"/>
      <c r="B358" s="153"/>
      <c r="C358" s="10">
        <v>4280</v>
      </c>
      <c r="D358" s="15" t="s">
        <v>86</v>
      </c>
      <c r="E358" s="304">
        <v>1250</v>
      </c>
      <c r="F358" s="239"/>
    </row>
    <row r="359" spans="1:6" ht="15" customHeight="1">
      <c r="A359" s="19"/>
      <c r="B359" s="153"/>
      <c r="C359" s="10">
        <v>4300</v>
      </c>
      <c r="D359" s="15" t="s">
        <v>42</v>
      </c>
      <c r="E359" s="304">
        <v>3000</v>
      </c>
      <c r="F359" s="239"/>
    </row>
    <row r="360" spans="1:6" ht="15" customHeight="1">
      <c r="A360" s="19"/>
      <c r="B360" s="153"/>
      <c r="C360" s="10">
        <v>4410</v>
      </c>
      <c r="D360" s="15" t="s">
        <v>49</v>
      </c>
      <c r="E360" s="304">
        <v>200</v>
      </c>
      <c r="F360" s="239"/>
    </row>
    <row r="361" spans="1:6" ht="15" customHeight="1">
      <c r="A361" s="19"/>
      <c r="B361" s="153"/>
      <c r="C361" s="10">
        <v>4430</v>
      </c>
      <c r="D361" s="15" t="s">
        <v>50</v>
      </c>
      <c r="E361" s="304">
        <v>900</v>
      </c>
      <c r="F361" s="239"/>
    </row>
    <row r="362" spans="1:6" ht="15" customHeight="1">
      <c r="A362" s="19"/>
      <c r="B362" s="153"/>
      <c r="C362" s="10">
        <v>4440</v>
      </c>
      <c r="D362" s="15" t="s">
        <v>51</v>
      </c>
      <c r="E362" s="304">
        <v>19860</v>
      </c>
      <c r="F362" s="239"/>
    </row>
    <row r="363" spans="1:6" ht="15" customHeight="1">
      <c r="A363" s="19"/>
      <c r="B363" s="104"/>
      <c r="C363" s="10">
        <v>6060</v>
      </c>
      <c r="D363" s="15" t="s">
        <v>176</v>
      </c>
      <c r="E363" s="304">
        <v>15860</v>
      </c>
      <c r="F363" s="239"/>
    </row>
    <row r="364" spans="1:6" ht="24.75" customHeight="1">
      <c r="A364" s="19"/>
      <c r="B364" s="302">
        <v>85406</v>
      </c>
      <c r="C364" s="10"/>
      <c r="D364" s="14" t="s">
        <v>110</v>
      </c>
      <c r="E364" s="300">
        <f>SUM(E365:E376)</f>
        <v>594737</v>
      </c>
      <c r="F364" s="239"/>
    </row>
    <row r="365" spans="1:6" ht="15" customHeight="1">
      <c r="A365" s="19"/>
      <c r="B365" s="303"/>
      <c r="C365" s="10">
        <v>4010</v>
      </c>
      <c r="D365" s="15" t="s">
        <v>43</v>
      </c>
      <c r="E365" s="304">
        <v>401787</v>
      </c>
      <c r="F365" s="239"/>
    </row>
    <row r="366" spans="1:6" ht="15" customHeight="1">
      <c r="A366" s="19"/>
      <c r="B366" s="303"/>
      <c r="C366" s="10">
        <v>4040</v>
      </c>
      <c r="D366" s="15" t="s">
        <v>55</v>
      </c>
      <c r="E366" s="304">
        <v>31613</v>
      </c>
      <c r="F366" s="239"/>
    </row>
    <row r="367" spans="1:6" ht="15" customHeight="1">
      <c r="A367" s="19"/>
      <c r="B367" s="303"/>
      <c r="C367" s="10">
        <v>4110</v>
      </c>
      <c r="D367" s="15" t="s">
        <v>45</v>
      </c>
      <c r="E367" s="304">
        <v>77968</v>
      </c>
      <c r="F367" s="239"/>
    </row>
    <row r="368" spans="1:6" ht="15" customHeight="1">
      <c r="A368" s="19"/>
      <c r="B368" s="303"/>
      <c r="C368" s="10">
        <v>4120</v>
      </c>
      <c r="D368" s="15" t="s">
        <v>46</v>
      </c>
      <c r="E368" s="304">
        <v>10618</v>
      </c>
      <c r="F368" s="239"/>
    </row>
    <row r="369" spans="1:6" ht="15" customHeight="1">
      <c r="A369" s="19"/>
      <c r="B369" s="303"/>
      <c r="C369" s="10">
        <v>4210</v>
      </c>
      <c r="D369" s="15" t="s">
        <v>47</v>
      </c>
      <c r="E369" s="304">
        <v>10000</v>
      </c>
      <c r="F369" s="239"/>
    </row>
    <row r="370" spans="1:6" ht="15" customHeight="1">
      <c r="A370" s="19"/>
      <c r="B370" s="303"/>
      <c r="C370" s="10">
        <v>4240</v>
      </c>
      <c r="D370" s="15" t="s">
        <v>111</v>
      </c>
      <c r="E370" s="304">
        <v>3000</v>
      </c>
      <c r="F370" s="239"/>
    </row>
    <row r="371" spans="1:6" ht="15" customHeight="1">
      <c r="A371" s="19"/>
      <c r="B371" s="303"/>
      <c r="C371" s="10">
        <v>4270</v>
      </c>
      <c r="D371" s="15" t="s">
        <v>56</v>
      </c>
      <c r="E371" s="304">
        <v>500</v>
      </c>
      <c r="F371" s="239"/>
    </row>
    <row r="372" spans="1:6" ht="15" customHeight="1">
      <c r="A372" s="19"/>
      <c r="B372" s="303"/>
      <c r="C372" s="10">
        <v>4280</v>
      </c>
      <c r="D372" s="15" t="s">
        <v>86</v>
      </c>
      <c r="E372" s="304">
        <v>500</v>
      </c>
      <c r="F372" s="239"/>
    </row>
    <row r="373" spans="1:6" ht="15" customHeight="1">
      <c r="A373" s="19"/>
      <c r="B373" s="303"/>
      <c r="C373" s="10">
        <v>4300</v>
      </c>
      <c r="D373" s="15" t="s">
        <v>42</v>
      </c>
      <c r="E373" s="304">
        <v>32250</v>
      </c>
      <c r="F373" s="239"/>
    </row>
    <row r="374" spans="1:6" ht="15" customHeight="1">
      <c r="A374" s="21"/>
      <c r="B374" s="306"/>
      <c r="C374" s="10">
        <v>4410</v>
      </c>
      <c r="D374" s="15" t="s">
        <v>49</v>
      </c>
      <c r="E374" s="304">
        <v>500</v>
      </c>
      <c r="F374" s="239"/>
    </row>
    <row r="375" spans="1:6" ht="15" customHeight="1">
      <c r="A375" s="18"/>
      <c r="B375" s="302"/>
      <c r="C375" s="10">
        <v>4430</v>
      </c>
      <c r="D375" s="15" t="s">
        <v>50</v>
      </c>
      <c r="E375" s="304">
        <v>900</v>
      </c>
      <c r="F375" s="239"/>
    </row>
    <row r="376" spans="1:6" ht="15" customHeight="1">
      <c r="A376" s="19"/>
      <c r="B376" s="303"/>
      <c r="C376" s="10">
        <v>4440</v>
      </c>
      <c r="D376" s="15" t="s">
        <v>98</v>
      </c>
      <c r="E376" s="304">
        <v>25101</v>
      </c>
      <c r="F376" s="239"/>
    </row>
    <row r="377" spans="1:6" ht="15" customHeight="1">
      <c r="A377" s="19"/>
      <c r="B377" s="517">
        <v>85410</v>
      </c>
      <c r="C377" s="10"/>
      <c r="D377" s="14" t="s">
        <v>112</v>
      </c>
      <c r="E377" s="300">
        <f>SUM(E378:E391)</f>
        <v>884502</v>
      </c>
      <c r="F377" s="239"/>
    </row>
    <row r="378" spans="1:6" ht="14.25" customHeight="1">
      <c r="A378" s="19"/>
      <c r="B378" s="518"/>
      <c r="C378" s="10">
        <v>3020</v>
      </c>
      <c r="D378" s="15" t="s">
        <v>78</v>
      </c>
      <c r="E378" s="304">
        <v>9600</v>
      </c>
      <c r="F378" s="239"/>
    </row>
    <row r="379" spans="1:6" ht="15" customHeight="1">
      <c r="A379" s="19"/>
      <c r="B379" s="518"/>
      <c r="C379" s="10">
        <v>4010</v>
      </c>
      <c r="D379" s="15" t="s">
        <v>43</v>
      </c>
      <c r="E379" s="304">
        <v>498828</v>
      </c>
      <c r="F379" s="239"/>
    </row>
    <row r="380" spans="1:6" ht="15" customHeight="1">
      <c r="A380" s="19"/>
      <c r="B380" s="518"/>
      <c r="C380" s="10">
        <v>4040</v>
      </c>
      <c r="D380" s="15" t="s">
        <v>55</v>
      </c>
      <c r="E380" s="304">
        <v>39141</v>
      </c>
      <c r="F380" s="239"/>
    </row>
    <row r="381" spans="1:6" ht="15" customHeight="1">
      <c r="A381" s="19"/>
      <c r="B381" s="518"/>
      <c r="C381" s="10">
        <v>4110</v>
      </c>
      <c r="D381" s="15" t="s">
        <v>45</v>
      </c>
      <c r="E381" s="304">
        <v>96780</v>
      </c>
      <c r="F381" s="239"/>
    </row>
    <row r="382" spans="1:6" ht="15" customHeight="1">
      <c r="A382" s="19"/>
      <c r="B382" s="518"/>
      <c r="C382" s="10">
        <v>4120</v>
      </c>
      <c r="D382" s="15" t="s">
        <v>46</v>
      </c>
      <c r="E382" s="304">
        <v>13180</v>
      </c>
      <c r="F382" s="239"/>
    </row>
    <row r="383" spans="1:6" ht="15" customHeight="1">
      <c r="A383" s="19"/>
      <c r="B383" s="518"/>
      <c r="C383" s="10">
        <v>4210</v>
      </c>
      <c r="D383" s="15" t="s">
        <v>47</v>
      </c>
      <c r="E383" s="304">
        <v>20500</v>
      </c>
      <c r="F383" s="239"/>
    </row>
    <row r="384" spans="1:6" ht="15" customHeight="1">
      <c r="A384" s="19"/>
      <c r="B384" s="518"/>
      <c r="C384" s="10">
        <v>4240</v>
      </c>
      <c r="D384" s="15" t="s">
        <v>111</v>
      </c>
      <c r="E384" s="304">
        <v>1000</v>
      </c>
      <c r="F384" s="239"/>
    </row>
    <row r="385" spans="1:6" ht="15" customHeight="1">
      <c r="A385" s="19"/>
      <c r="B385" s="518"/>
      <c r="C385" s="10">
        <v>4260</v>
      </c>
      <c r="D385" s="15" t="s">
        <v>48</v>
      </c>
      <c r="E385" s="304">
        <v>150000</v>
      </c>
      <c r="F385" s="239"/>
    </row>
    <row r="386" spans="1:6" ht="15" customHeight="1">
      <c r="A386" s="19"/>
      <c r="B386" s="518"/>
      <c r="C386" s="10">
        <v>4270</v>
      </c>
      <c r="D386" s="15" t="s">
        <v>56</v>
      </c>
      <c r="E386" s="304">
        <v>3000</v>
      </c>
      <c r="F386" s="239"/>
    </row>
    <row r="387" spans="1:6" ht="15" customHeight="1">
      <c r="A387" s="19"/>
      <c r="B387" s="518"/>
      <c r="C387" s="10">
        <v>4280</v>
      </c>
      <c r="D387" s="15" t="s">
        <v>86</v>
      </c>
      <c r="E387" s="304">
        <v>5000</v>
      </c>
      <c r="F387" s="239"/>
    </row>
    <row r="388" spans="1:6" ht="15" customHeight="1">
      <c r="A388" s="19"/>
      <c r="B388" s="518"/>
      <c r="C388" s="10">
        <v>4300</v>
      </c>
      <c r="D388" s="15" t="s">
        <v>42</v>
      </c>
      <c r="E388" s="304">
        <v>13700</v>
      </c>
      <c r="F388" s="239"/>
    </row>
    <row r="389" spans="1:6" ht="15" customHeight="1">
      <c r="A389" s="19"/>
      <c r="B389" s="518"/>
      <c r="C389" s="10">
        <v>4410</v>
      </c>
      <c r="D389" s="15" t="s">
        <v>49</v>
      </c>
      <c r="E389" s="304">
        <v>600</v>
      </c>
      <c r="F389" s="239"/>
    </row>
    <row r="390" spans="1:6" ht="15" customHeight="1">
      <c r="A390" s="19"/>
      <c r="B390" s="518"/>
      <c r="C390" s="10">
        <v>4430</v>
      </c>
      <c r="D390" s="15" t="s">
        <v>50</v>
      </c>
      <c r="E390" s="304">
        <v>750</v>
      </c>
      <c r="F390" s="239"/>
    </row>
    <row r="391" spans="1:6" ht="15" customHeight="1">
      <c r="A391" s="19"/>
      <c r="B391" s="518"/>
      <c r="C391" s="10">
        <v>4440</v>
      </c>
      <c r="D391" s="15" t="s">
        <v>51</v>
      </c>
      <c r="E391" s="304">
        <v>32423</v>
      </c>
      <c r="F391" s="239"/>
    </row>
    <row r="392" spans="1:6" ht="15" customHeight="1">
      <c r="A392" s="19"/>
      <c r="B392" s="102">
        <v>85495</v>
      </c>
      <c r="C392" s="10"/>
      <c r="D392" s="14" t="s">
        <v>100</v>
      </c>
      <c r="E392" s="300">
        <f>SUM(E393)</f>
        <v>8120</v>
      </c>
      <c r="F392" s="239"/>
    </row>
    <row r="393" spans="1:6" ht="15" customHeight="1">
      <c r="A393" s="21"/>
      <c r="B393" s="104"/>
      <c r="C393" s="10">
        <v>4440</v>
      </c>
      <c r="D393" s="15" t="s">
        <v>98</v>
      </c>
      <c r="E393" s="304">
        <v>8120</v>
      </c>
      <c r="F393" s="239"/>
    </row>
    <row r="394" spans="1:6" ht="15" customHeight="1">
      <c r="A394" s="19">
        <v>921</v>
      </c>
      <c r="B394" s="153"/>
      <c r="C394" s="29"/>
      <c r="D394" s="156" t="s">
        <v>113</v>
      </c>
      <c r="E394" s="298">
        <f>SUM(E395+E400)</f>
        <v>105000</v>
      </c>
      <c r="F394" s="239"/>
    </row>
    <row r="395" spans="1:6" ht="15" customHeight="1">
      <c r="A395" s="19"/>
      <c r="B395" s="102">
        <v>92105</v>
      </c>
      <c r="C395" s="29"/>
      <c r="D395" s="30" t="s">
        <v>114</v>
      </c>
      <c r="E395" s="300">
        <f>SUM(E396:E399)</f>
        <v>65000</v>
      </c>
      <c r="F395" s="239"/>
    </row>
    <row r="396" spans="1:6" ht="15.75" customHeight="1">
      <c r="A396" s="19"/>
      <c r="B396" s="153"/>
      <c r="C396" s="29">
        <v>3020</v>
      </c>
      <c r="D396" s="41" t="s">
        <v>78</v>
      </c>
      <c r="E396" s="301">
        <v>2000</v>
      </c>
      <c r="F396" s="239"/>
    </row>
    <row r="397" spans="1:6" ht="15" customHeight="1">
      <c r="A397" s="19"/>
      <c r="B397" s="153"/>
      <c r="C397" s="10">
        <v>4210</v>
      </c>
      <c r="D397" s="15" t="s">
        <v>47</v>
      </c>
      <c r="E397" s="301">
        <v>20000</v>
      </c>
      <c r="F397" s="239"/>
    </row>
    <row r="398" spans="1:6" ht="15" customHeight="1">
      <c r="A398" s="19"/>
      <c r="B398" s="153"/>
      <c r="C398" s="10">
        <v>4300</v>
      </c>
      <c r="D398" s="15" t="s">
        <v>42</v>
      </c>
      <c r="E398" s="301">
        <v>42500</v>
      </c>
      <c r="F398" s="239"/>
    </row>
    <row r="399" spans="1:6" ht="15" customHeight="1">
      <c r="A399" s="19"/>
      <c r="B399" s="153"/>
      <c r="C399" s="10">
        <v>4430</v>
      </c>
      <c r="D399" s="15" t="s">
        <v>50</v>
      </c>
      <c r="E399" s="301">
        <v>500</v>
      </c>
      <c r="F399" s="239"/>
    </row>
    <row r="400" spans="1:6" ht="15" customHeight="1">
      <c r="A400" s="19"/>
      <c r="B400" s="102" t="s">
        <v>407</v>
      </c>
      <c r="C400" s="29"/>
      <c r="D400" s="30" t="s">
        <v>374</v>
      </c>
      <c r="E400" s="315">
        <f>SUM(E401)</f>
        <v>40000</v>
      </c>
      <c r="F400" s="239"/>
    </row>
    <row r="401" spans="1:6" ht="22.5">
      <c r="A401" s="19"/>
      <c r="B401" s="153"/>
      <c r="C401" s="29">
        <v>2310</v>
      </c>
      <c r="D401" s="41" t="s">
        <v>408</v>
      </c>
      <c r="E401" s="301">
        <v>40000</v>
      </c>
      <c r="F401" s="239"/>
    </row>
    <row r="402" spans="1:6" ht="15" customHeight="1">
      <c r="A402" s="18">
        <v>926</v>
      </c>
      <c r="B402" s="102"/>
      <c r="C402" s="29"/>
      <c r="D402" s="156" t="s">
        <v>115</v>
      </c>
      <c r="E402" s="298">
        <f>SUM(E403)</f>
        <v>10000</v>
      </c>
      <c r="F402" s="239"/>
    </row>
    <row r="403" spans="1:6" ht="15" customHeight="1">
      <c r="A403" s="19"/>
      <c r="B403" s="102">
        <v>92695</v>
      </c>
      <c r="C403" s="10"/>
      <c r="D403" s="14" t="s">
        <v>100</v>
      </c>
      <c r="E403" s="300">
        <f>SUM(E404:E406)</f>
        <v>10000</v>
      </c>
      <c r="F403" s="239"/>
    </row>
    <row r="404" spans="1:6" ht="15" customHeight="1">
      <c r="A404" s="19"/>
      <c r="B404" s="153"/>
      <c r="C404" s="10">
        <v>3030</v>
      </c>
      <c r="D404" s="15" t="s">
        <v>63</v>
      </c>
      <c r="E404" s="301"/>
      <c r="F404" s="239"/>
    </row>
    <row r="405" spans="1:6" ht="15" customHeight="1">
      <c r="A405" s="19"/>
      <c r="B405" s="153"/>
      <c r="C405" s="10">
        <v>4210</v>
      </c>
      <c r="D405" s="15" t="s">
        <v>47</v>
      </c>
      <c r="E405" s="301">
        <v>5000</v>
      </c>
      <c r="F405" s="239"/>
    </row>
    <row r="406" spans="1:6" ht="15" customHeight="1">
      <c r="A406" s="19"/>
      <c r="B406" s="153"/>
      <c r="C406" s="29">
        <v>4300</v>
      </c>
      <c r="D406" s="41" t="s">
        <v>42</v>
      </c>
      <c r="E406" s="301">
        <v>5000</v>
      </c>
      <c r="F406" s="239"/>
    </row>
    <row r="407" spans="1:6" ht="15" customHeight="1" thickBot="1">
      <c r="A407" s="316"/>
      <c r="B407" s="317"/>
      <c r="C407" s="44"/>
      <c r="D407" s="45" t="s">
        <v>31</v>
      </c>
      <c r="E407" s="318">
        <f>SUM(E9+E12+E17+E26+E31+E46+E89+E112+E117+E121+E244+E252+E314+E339+E394+E402)</f>
        <v>35041535</v>
      </c>
      <c r="F407" s="240"/>
    </row>
    <row r="408" ht="15" customHeight="1" hidden="1"/>
    <row r="409" ht="15" customHeight="1" hidden="1"/>
    <row r="410" ht="15" customHeight="1" hidden="1"/>
    <row r="411" ht="15" customHeight="1" hidden="1"/>
    <row r="412" ht="15" customHeight="1" hidden="1"/>
    <row r="413" ht="15" customHeight="1" hidden="1"/>
    <row r="414" ht="15" customHeight="1" hidden="1"/>
    <row r="415" ht="15" customHeight="1" hidden="1"/>
    <row r="416" ht="15" customHeight="1" hidden="1"/>
    <row r="417" ht="15" customHeight="1" hidden="1"/>
    <row r="418" ht="15" customHeight="1" hidden="1" thickBot="1"/>
    <row r="419" ht="15" customHeight="1" hidden="1"/>
    <row r="420" ht="15" customHeight="1" hidden="1"/>
    <row r="421" ht="15" customHeight="1" hidden="1"/>
    <row r="422" ht="15" customHeight="1" hidden="1"/>
    <row r="423" ht="15" customHeight="1" hidden="1"/>
    <row r="424" ht="15" customHeight="1" hidden="1"/>
    <row r="425" ht="15" customHeight="1" hidden="1"/>
    <row r="426" ht="15" customHeight="1" hidden="1"/>
    <row r="427" ht="15" customHeight="1" hidden="1"/>
    <row r="428" ht="15" customHeight="1" hidden="1"/>
    <row r="429" ht="15" customHeight="1" hidden="1"/>
    <row r="430" ht="15" customHeight="1" hidden="1"/>
    <row r="431" ht="15" customHeight="1" thickTop="1"/>
    <row r="432" spans="4:6" ht="15" customHeight="1">
      <c r="D432" s="244"/>
      <c r="E432" s="552" t="s">
        <v>248</v>
      </c>
      <c r="F432" s="552"/>
    </row>
    <row r="433" spans="5:6" ht="6.75" customHeight="1">
      <c r="E433" s="552"/>
      <c r="F433" s="552"/>
    </row>
    <row r="434" spans="4:6" ht="15" customHeight="1">
      <c r="D434" s="244"/>
      <c r="E434" s="552" t="s">
        <v>249</v>
      </c>
      <c r="F434" s="552"/>
    </row>
  </sheetData>
  <mergeCells count="31">
    <mergeCell ref="B377:B391"/>
    <mergeCell ref="E432:F432"/>
    <mergeCell ref="E433:F433"/>
    <mergeCell ref="E434:F434"/>
    <mergeCell ref="A244:A251"/>
    <mergeCell ref="B247:B248"/>
    <mergeCell ref="B300:B301"/>
    <mergeCell ref="B302:B311"/>
    <mergeCell ref="A4:D4"/>
    <mergeCell ref="E4:F4"/>
    <mergeCell ref="A6:F6"/>
    <mergeCell ref="E7:F7"/>
    <mergeCell ref="A1:D1"/>
    <mergeCell ref="E1:F1"/>
    <mergeCell ref="A2:D2"/>
    <mergeCell ref="E2:F2"/>
    <mergeCell ref="B194:B201"/>
    <mergeCell ref="B237:B243"/>
    <mergeCell ref="B59:B74"/>
    <mergeCell ref="B113:B114"/>
    <mergeCell ref="B115:B116"/>
    <mergeCell ref="E3:F3"/>
    <mergeCell ref="A26:A28"/>
    <mergeCell ref="B27:B28"/>
    <mergeCell ref="B34:B35"/>
    <mergeCell ref="A9:A11"/>
    <mergeCell ref="B10:B11"/>
    <mergeCell ref="A12:A16"/>
    <mergeCell ref="B15:B16"/>
    <mergeCell ref="A18:A24"/>
    <mergeCell ref="B18:B2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G6" sqref="G6"/>
    </sheetView>
  </sheetViews>
  <sheetFormatPr defaultColWidth="9.00390625" defaultRowHeight="15" customHeight="1"/>
  <cols>
    <col min="1" max="1" width="4.875" style="1" customWidth="1"/>
    <col min="2" max="2" width="7.375" style="1" customWidth="1"/>
    <col min="3" max="3" width="6.375" style="1" customWidth="1"/>
    <col min="4" max="4" width="43.75390625" style="1" customWidth="1"/>
    <col min="5" max="5" width="21.625" style="244" customWidth="1"/>
    <col min="6" max="16384" width="9.125" style="1" customWidth="1"/>
  </cols>
  <sheetData>
    <row r="1" ht="15" customHeight="1">
      <c r="E1" s="333" t="s">
        <v>428</v>
      </c>
    </row>
    <row r="2" ht="15" customHeight="1">
      <c r="E2" s="333" t="s">
        <v>425</v>
      </c>
    </row>
    <row r="3" ht="15" customHeight="1">
      <c r="E3" s="244" t="s">
        <v>183</v>
      </c>
    </row>
    <row r="4" ht="15" customHeight="1">
      <c r="E4" s="333" t="s">
        <v>426</v>
      </c>
    </row>
    <row r="5" ht="16.5" customHeight="1"/>
    <row r="6" spans="1:5" ht="48" customHeight="1">
      <c r="A6" s="553" t="s">
        <v>353</v>
      </c>
      <c r="B6" s="553"/>
      <c r="C6" s="553"/>
      <c r="D6" s="553"/>
      <c r="E6" s="553"/>
    </row>
    <row r="7" ht="27" customHeight="1" thickBot="1"/>
    <row r="8" spans="1:5" ht="15" customHeight="1" thickTop="1">
      <c r="A8" s="245" t="s">
        <v>0</v>
      </c>
      <c r="B8" s="246" t="s">
        <v>1</v>
      </c>
      <c r="C8" s="247" t="s">
        <v>2</v>
      </c>
      <c r="D8" s="248" t="s">
        <v>3</v>
      </c>
      <c r="E8" s="249" t="s">
        <v>281</v>
      </c>
    </row>
    <row r="9" spans="1:5" ht="15" customHeight="1">
      <c r="A9" s="250" t="s">
        <v>4</v>
      </c>
      <c r="B9" s="37" t="s">
        <v>5</v>
      </c>
      <c r="C9" s="37" t="s">
        <v>6</v>
      </c>
      <c r="D9" s="37" t="s">
        <v>7</v>
      </c>
      <c r="E9" s="251">
        <v>5</v>
      </c>
    </row>
    <row r="10" spans="1:5" ht="15" customHeight="1">
      <c r="A10" s="18">
        <v>700</v>
      </c>
      <c r="B10" s="37"/>
      <c r="C10" s="37"/>
      <c r="D10" s="16" t="s">
        <v>12</v>
      </c>
      <c r="E10" s="252">
        <f>E11</f>
        <v>400000</v>
      </c>
    </row>
    <row r="11" spans="1:5" ht="15" customHeight="1">
      <c r="A11" s="19"/>
      <c r="B11" s="484">
        <v>70005</v>
      </c>
      <c r="C11" s="37"/>
      <c r="D11" s="14" t="s">
        <v>13</v>
      </c>
      <c r="E11" s="253">
        <f>SUM(E12)</f>
        <v>400000</v>
      </c>
    </row>
    <row r="12" spans="1:5" ht="25.5" customHeight="1">
      <c r="A12" s="19"/>
      <c r="B12" s="503"/>
      <c r="C12" s="211" t="s">
        <v>330</v>
      </c>
      <c r="D12" s="15" t="s">
        <v>160</v>
      </c>
      <c r="E12" s="251">
        <v>400000</v>
      </c>
    </row>
    <row r="13" spans="1:5" ht="15.75" customHeight="1">
      <c r="A13" s="21"/>
      <c r="B13" s="22"/>
      <c r="C13" s="154"/>
      <c r="D13" s="15" t="s">
        <v>429</v>
      </c>
      <c r="E13" s="251"/>
    </row>
    <row r="14" spans="1:5" ht="15.75" customHeight="1">
      <c r="A14" s="515">
        <v>710</v>
      </c>
      <c r="B14" s="37"/>
      <c r="C14" s="145"/>
      <c r="D14" s="16" t="s">
        <v>15</v>
      </c>
      <c r="E14" s="252">
        <v>400</v>
      </c>
    </row>
    <row r="15" spans="1:5" ht="15" customHeight="1">
      <c r="A15" s="516"/>
      <c r="B15" s="484">
        <v>71015</v>
      </c>
      <c r="C15" s="145"/>
      <c r="D15" s="14" t="s">
        <v>18</v>
      </c>
      <c r="E15" s="253">
        <f>E16</f>
        <v>400</v>
      </c>
    </row>
    <row r="16" spans="1:5" ht="15" customHeight="1">
      <c r="A16" s="516"/>
      <c r="B16" s="503"/>
      <c r="C16" s="555" t="s">
        <v>354</v>
      </c>
      <c r="D16" s="488" t="s">
        <v>161</v>
      </c>
      <c r="E16" s="557">
        <v>400</v>
      </c>
    </row>
    <row r="17" spans="1:5" ht="15" customHeight="1" hidden="1">
      <c r="A17" s="516"/>
      <c r="B17" s="503"/>
      <c r="C17" s="556"/>
      <c r="D17" s="488"/>
      <c r="E17" s="557"/>
    </row>
    <row r="18" spans="1:5" ht="15" customHeight="1" hidden="1">
      <c r="A18" s="554"/>
      <c r="B18" s="503"/>
      <c r="C18" s="556"/>
      <c r="D18" s="488"/>
      <c r="E18" s="557"/>
    </row>
    <row r="19" spans="1:5" ht="15" customHeight="1">
      <c r="A19" s="19"/>
      <c r="B19" s="22"/>
      <c r="C19" s="154"/>
      <c r="D19" s="41" t="s">
        <v>430</v>
      </c>
      <c r="E19" s="334"/>
    </row>
    <row r="20" spans="1:5" ht="15" customHeight="1" thickBot="1">
      <c r="A20" s="254"/>
      <c r="B20" s="144"/>
      <c r="C20" s="144"/>
      <c r="D20" s="45" t="s">
        <v>31</v>
      </c>
      <c r="E20" s="255">
        <f>SUM(E11+E14)</f>
        <v>400400</v>
      </c>
    </row>
    <row r="21" ht="2.25" customHeight="1" hidden="1"/>
    <row r="22" ht="1.5" customHeight="1" hidden="1">
      <c r="D22" s="256"/>
    </row>
    <row r="23" ht="15" customHeight="1" thickTop="1"/>
    <row r="24" spans="4:5" ht="15" customHeight="1">
      <c r="D24" s="526"/>
      <c r="E24" s="526"/>
    </row>
    <row r="26" spans="4:5" ht="15" customHeight="1">
      <c r="D26" s="526"/>
      <c r="E26" s="526"/>
    </row>
  </sheetData>
  <mergeCells count="9">
    <mergeCell ref="D24:E24"/>
    <mergeCell ref="D26:E26"/>
    <mergeCell ref="E16:E18"/>
    <mergeCell ref="B11:B12"/>
    <mergeCell ref="A6:E6"/>
    <mergeCell ref="A14:A18"/>
    <mergeCell ref="B15:B18"/>
    <mergeCell ref="C16:C18"/>
    <mergeCell ref="D16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8">
      <selection activeCell="F12" sqref="F12:G12"/>
    </sheetView>
  </sheetViews>
  <sheetFormatPr defaultColWidth="9.00390625" defaultRowHeight="12.75"/>
  <cols>
    <col min="1" max="16384" width="9.125" style="259" customWidth="1"/>
  </cols>
  <sheetData>
    <row r="1" spans="1:9" ht="11.25">
      <c r="A1" s="258"/>
      <c r="G1" s="558" t="s">
        <v>231</v>
      </c>
      <c r="H1" s="558"/>
      <c r="I1" s="558"/>
    </row>
    <row r="2" spans="1:9" ht="11.25">
      <c r="A2" s="258"/>
      <c r="G2" s="558" t="s">
        <v>425</v>
      </c>
      <c r="H2" s="558"/>
      <c r="I2" s="558"/>
    </row>
    <row r="3" spans="1:9" ht="11.25">
      <c r="A3" s="258"/>
      <c r="G3" s="558" t="s">
        <v>183</v>
      </c>
      <c r="H3" s="558"/>
      <c r="I3" s="558"/>
    </row>
    <row r="4" spans="1:9" ht="11.25">
      <c r="A4" s="258"/>
      <c r="G4" s="558" t="s">
        <v>426</v>
      </c>
      <c r="H4" s="558"/>
      <c r="I4" s="558"/>
    </row>
    <row r="5" spans="1:8" ht="11.25">
      <c r="A5" s="258"/>
      <c r="H5" s="260"/>
    </row>
    <row r="6" spans="1:9" ht="11.25">
      <c r="A6" s="579" t="s">
        <v>203</v>
      </c>
      <c r="B6" s="579"/>
      <c r="C6" s="579"/>
      <c r="D6" s="579"/>
      <c r="E6" s="579"/>
      <c r="F6" s="579"/>
      <c r="G6" s="579"/>
      <c r="H6" s="579"/>
      <c r="I6" s="579"/>
    </row>
    <row r="7" spans="1:9" ht="11.25">
      <c r="A7" s="579" t="s">
        <v>204</v>
      </c>
      <c r="B7" s="579"/>
      <c r="C7" s="579"/>
      <c r="D7" s="579"/>
      <c r="E7" s="579"/>
      <c r="F7" s="579"/>
      <c r="G7" s="579"/>
      <c r="H7" s="579"/>
      <c r="I7" s="579"/>
    </row>
    <row r="8" spans="1:9" ht="11.25">
      <c r="A8" s="579" t="s">
        <v>205</v>
      </c>
      <c r="B8" s="579"/>
      <c r="C8" s="579"/>
      <c r="D8" s="579"/>
      <c r="E8" s="579"/>
      <c r="F8" s="579"/>
      <c r="G8" s="579"/>
      <c r="H8" s="579"/>
      <c r="I8" s="579"/>
    </row>
    <row r="9" spans="1:8" ht="12" thickBot="1">
      <c r="A9" s="258"/>
      <c r="H9" s="260"/>
    </row>
    <row r="10" spans="1:9" ht="12.75" thickBot="1" thickTop="1">
      <c r="A10" s="261" t="s">
        <v>184</v>
      </c>
      <c r="B10" s="577" t="s">
        <v>3</v>
      </c>
      <c r="C10" s="577"/>
      <c r="D10" s="577"/>
      <c r="E10" s="577"/>
      <c r="F10" s="574" t="s">
        <v>207</v>
      </c>
      <c r="G10" s="574"/>
      <c r="H10" s="580" t="s">
        <v>206</v>
      </c>
      <c r="I10" s="581"/>
    </row>
    <row r="11" spans="1:9" ht="27" customHeight="1" thickTop="1">
      <c r="A11" s="262" t="s">
        <v>4</v>
      </c>
      <c r="B11" s="571" t="s">
        <v>208</v>
      </c>
      <c r="C11" s="571"/>
      <c r="D11" s="571"/>
      <c r="E11" s="571"/>
      <c r="F11" s="563"/>
      <c r="G11" s="563"/>
      <c r="H11" s="559">
        <v>36511392</v>
      </c>
      <c r="I11" s="560"/>
    </row>
    <row r="12" spans="1:9" ht="24.75" customHeight="1">
      <c r="A12" s="262" t="s">
        <v>5</v>
      </c>
      <c r="B12" s="571" t="s">
        <v>209</v>
      </c>
      <c r="C12" s="571"/>
      <c r="D12" s="571"/>
      <c r="E12" s="571"/>
      <c r="F12" s="563"/>
      <c r="G12" s="563"/>
      <c r="H12" s="559">
        <v>37709658</v>
      </c>
      <c r="I12" s="560"/>
    </row>
    <row r="13" spans="1:9" ht="24.75" customHeight="1">
      <c r="A13" s="262" t="s">
        <v>6</v>
      </c>
      <c r="B13" s="571" t="s">
        <v>210</v>
      </c>
      <c r="C13" s="571"/>
      <c r="D13" s="571"/>
      <c r="E13" s="571"/>
      <c r="F13" s="563"/>
      <c r="G13" s="563"/>
      <c r="H13" s="559">
        <f>H11-H12</f>
        <v>-1198266</v>
      </c>
      <c r="I13" s="560"/>
    </row>
    <row r="14" spans="1:9" ht="22.5" customHeight="1">
      <c r="A14" s="262"/>
      <c r="B14" s="571" t="s">
        <v>211</v>
      </c>
      <c r="C14" s="571"/>
      <c r="D14" s="571"/>
      <c r="E14" s="571"/>
      <c r="F14" s="563"/>
      <c r="G14" s="563"/>
      <c r="H14" s="559"/>
      <c r="I14" s="560"/>
    </row>
    <row r="15" spans="1:9" ht="24.75" customHeight="1">
      <c r="A15" s="262"/>
      <c r="B15" s="571" t="s">
        <v>212</v>
      </c>
      <c r="C15" s="571"/>
      <c r="D15" s="571"/>
      <c r="E15" s="571"/>
      <c r="F15" s="563"/>
      <c r="G15" s="563"/>
      <c r="H15" s="559">
        <f>H12-H11</f>
        <v>1198266</v>
      </c>
      <c r="I15" s="560"/>
    </row>
    <row r="16" spans="1:9" ht="24" customHeight="1">
      <c r="A16" s="263" t="s">
        <v>7</v>
      </c>
      <c r="B16" s="564" t="s">
        <v>230</v>
      </c>
      <c r="C16" s="565"/>
      <c r="D16" s="565"/>
      <c r="E16" s="566"/>
      <c r="F16" s="567"/>
      <c r="G16" s="568"/>
      <c r="H16" s="569">
        <f>H17-H24</f>
        <v>1198266</v>
      </c>
      <c r="I16" s="570"/>
    </row>
    <row r="17" spans="1:9" ht="25.5" customHeight="1">
      <c r="A17" s="263" t="s">
        <v>213</v>
      </c>
      <c r="B17" s="576" t="s">
        <v>214</v>
      </c>
      <c r="C17" s="576"/>
      <c r="D17" s="576"/>
      <c r="E17" s="576"/>
      <c r="F17" s="563"/>
      <c r="G17" s="563"/>
      <c r="H17" s="559">
        <f>SUM(H18:I23)</f>
        <v>2377566</v>
      </c>
      <c r="I17" s="560"/>
    </row>
    <row r="18" spans="1:9" ht="26.25" customHeight="1">
      <c r="A18" s="262" t="s">
        <v>4</v>
      </c>
      <c r="B18" s="571" t="s">
        <v>215</v>
      </c>
      <c r="C18" s="571"/>
      <c r="D18" s="571"/>
      <c r="E18" s="571"/>
      <c r="F18" s="563"/>
      <c r="G18" s="563"/>
      <c r="H18" s="559"/>
      <c r="I18" s="560"/>
    </row>
    <row r="19" spans="1:9" ht="26.25" customHeight="1">
      <c r="A19" s="262" t="s">
        <v>5</v>
      </c>
      <c r="B19" s="571" t="s">
        <v>216</v>
      </c>
      <c r="C19" s="571"/>
      <c r="D19" s="571"/>
      <c r="E19" s="571"/>
      <c r="F19" s="563" t="s">
        <v>386</v>
      </c>
      <c r="G19" s="563"/>
      <c r="H19" s="559">
        <v>2292159</v>
      </c>
      <c r="I19" s="560"/>
    </row>
    <row r="20" spans="1:9" ht="26.25" customHeight="1">
      <c r="A20" s="262" t="s">
        <v>6</v>
      </c>
      <c r="B20" s="571" t="s">
        <v>217</v>
      </c>
      <c r="C20" s="571"/>
      <c r="D20" s="571"/>
      <c r="E20" s="571"/>
      <c r="F20" s="563"/>
      <c r="G20" s="563"/>
      <c r="H20" s="559">
        <v>85407</v>
      </c>
      <c r="I20" s="560"/>
    </row>
    <row r="21" spans="1:9" ht="27" customHeight="1">
      <c r="A21" s="262" t="s">
        <v>7</v>
      </c>
      <c r="B21" s="571" t="s">
        <v>218</v>
      </c>
      <c r="C21" s="571"/>
      <c r="D21" s="571"/>
      <c r="E21" s="571"/>
      <c r="F21" s="563"/>
      <c r="G21" s="563"/>
      <c r="H21" s="559"/>
      <c r="I21" s="560"/>
    </row>
    <row r="22" spans="1:9" ht="27.75" customHeight="1">
      <c r="A22" s="262" t="s">
        <v>8</v>
      </c>
      <c r="B22" s="571" t="s">
        <v>219</v>
      </c>
      <c r="C22" s="571"/>
      <c r="D22" s="571"/>
      <c r="E22" s="571"/>
      <c r="F22" s="563"/>
      <c r="G22" s="563"/>
      <c r="H22" s="559"/>
      <c r="I22" s="560"/>
    </row>
    <row r="23" spans="1:9" ht="36" customHeight="1">
      <c r="A23" s="262" t="s">
        <v>226</v>
      </c>
      <c r="B23" s="575" t="s">
        <v>220</v>
      </c>
      <c r="C23" s="575"/>
      <c r="D23" s="575"/>
      <c r="E23" s="575"/>
      <c r="F23" s="563"/>
      <c r="G23" s="563"/>
      <c r="H23" s="559"/>
      <c r="I23" s="560"/>
    </row>
    <row r="24" spans="1:9" ht="30" customHeight="1">
      <c r="A24" s="263" t="s">
        <v>227</v>
      </c>
      <c r="B24" s="576" t="s">
        <v>221</v>
      </c>
      <c r="C24" s="576"/>
      <c r="D24" s="576"/>
      <c r="E24" s="576"/>
      <c r="F24" s="563"/>
      <c r="G24" s="563"/>
      <c r="H24" s="559">
        <f>SUM(H25:I27)</f>
        <v>1179300</v>
      </c>
      <c r="I24" s="560"/>
    </row>
    <row r="25" spans="1:9" ht="30.75" customHeight="1">
      <c r="A25" s="262" t="s">
        <v>4</v>
      </c>
      <c r="B25" s="571" t="s">
        <v>222</v>
      </c>
      <c r="C25" s="571"/>
      <c r="D25" s="571"/>
      <c r="E25" s="571"/>
      <c r="F25" s="563"/>
      <c r="G25" s="563"/>
      <c r="H25" s="559"/>
      <c r="I25" s="560"/>
    </row>
    <row r="26" spans="1:9" ht="29.25" customHeight="1">
      <c r="A26" s="262" t="s">
        <v>5</v>
      </c>
      <c r="B26" s="571" t="s">
        <v>224</v>
      </c>
      <c r="C26" s="571"/>
      <c r="D26" s="571"/>
      <c r="E26" s="571"/>
      <c r="F26" s="563" t="s">
        <v>229</v>
      </c>
      <c r="G26" s="563"/>
      <c r="H26" s="559">
        <v>1095580</v>
      </c>
      <c r="I26" s="560"/>
    </row>
    <row r="27" spans="1:9" ht="29.25" customHeight="1">
      <c r="A27" s="262" t="s">
        <v>6</v>
      </c>
      <c r="B27" s="571" t="s">
        <v>223</v>
      </c>
      <c r="C27" s="571"/>
      <c r="D27" s="571"/>
      <c r="E27" s="571"/>
      <c r="F27" s="563" t="s">
        <v>229</v>
      </c>
      <c r="G27" s="563"/>
      <c r="H27" s="559">
        <v>83720</v>
      </c>
      <c r="I27" s="560"/>
    </row>
    <row r="28" spans="1:9" ht="27" customHeight="1" thickBot="1">
      <c r="A28" s="264" t="s">
        <v>228</v>
      </c>
      <c r="B28" s="572" t="s">
        <v>225</v>
      </c>
      <c r="C28" s="572"/>
      <c r="D28" s="572"/>
      <c r="E28" s="572"/>
      <c r="F28" s="573"/>
      <c r="G28" s="573"/>
      <c r="H28" s="561"/>
      <c r="I28" s="562"/>
    </row>
    <row r="29" spans="1:8" ht="12" thickTop="1">
      <c r="A29" s="258"/>
      <c r="H29" s="260"/>
    </row>
    <row r="30" spans="7:9" ht="11.25">
      <c r="G30" s="578"/>
      <c r="H30" s="578"/>
      <c r="I30" s="578"/>
    </row>
    <row r="32" spans="7:9" ht="11.25">
      <c r="G32" s="578"/>
      <c r="H32" s="578"/>
      <c r="I32" s="578"/>
    </row>
  </sheetData>
  <mergeCells count="66">
    <mergeCell ref="G30:I30"/>
    <mergeCell ref="G32:I32"/>
    <mergeCell ref="A6:I6"/>
    <mergeCell ref="A7:I7"/>
    <mergeCell ref="A8:I8"/>
    <mergeCell ref="H10:I10"/>
    <mergeCell ref="H11:I11"/>
    <mergeCell ref="H12:I12"/>
    <mergeCell ref="H13:I13"/>
    <mergeCell ref="H14:I14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B10:E10"/>
    <mergeCell ref="B11:E11"/>
    <mergeCell ref="B12:E12"/>
    <mergeCell ref="B13:E13"/>
    <mergeCell ref="B14:E14"/>
    <mergeCell ref="B15:E15"/>
    <mergeCell ref="B17:E17"/>
    <mergeCell ref="B23:E23"/>
    <mergeCell ref="B24:E24"/>
    <mergeCell ref="B25:E25"/>
    <mergeCell ref="B18:E18"/>
    <mergeCell ref="B19:E19"/>
    <mergeCell ref="B20:E20"/>
    <mergeCell ref="B21:E21"/>
    <mergeCell ref="B26:E26"/>
    <mergeCell ref="F11:G11"/>
    <mergeCell ref="F12:G12"/>
    <mergeCell ref="F13:G13"/>
    <mergeCell ref="F14:G14"/>
    <mergeCell ref="F15:G15"/>
    <mergeCell ref="F17:G17"/>
    <mergeCell ref="F18:G18"/>
    <mergeCell ref="F19:G19"/>
    <mergeCell ref="B22:E22"/>
    <mergeCell ref="F25:G25"/>
    <mergeCell ref="F26:G26"/>
    <mergeCell ref="F10:G10"/>
    <mergeCell ref="F20:G20"/>
    <mergeCell ref="F21:G21"/>
    <mergeCell ref="F22:G22"/>
    <mergeCell ref="F23:G23"/>
    <mergeCell ref="H27:I27"/>
    <mergeCell ref="H28:I28"/>
    <mergeCell ref="F27:G27"/>
    <mergeCell ref="B16:E16"/>
    <mergeCell ref="F16:G16"/>
    <mergeCell ref="H16:I16"/>
    <mergeCell ref="B27:E27"/>
    <mergeCell ref="B28:E28"/>
    <mergeCell ref="F28:G28"/>
    <mergeCell ref="F24:G24"/>
    <mergeCell ref="G1:I1"/>
    <mergeCell ref="G2:I2"/>
    <mergeCell ref="G3:I3"/>
    <mergeCell ref="G4:I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1">
      <selection activeCell="D47" sqref="D47:E47"/>
    </sheetView>
  </sheetViews>
  <sheetFormatPr defaultColWidth="9.00390625" defaultRowHeight="16.5" customHeight="1"/>
  <cols>
    <col min="1" max="1" width="9.125" style="1" customWidth="1"/>
    <col min="2" max="2" width="9.125" style="93" customWidth="1"/>
    <col min="3" max="3" width="9.125" style="209" customWidth="1"/>
    <col min="4" max="4" width="41.00390625" style="140" customWidth="1"/>
    <col min="5" max="5" width="7.625" style="140" customWidth="1"/>
    <col min="6" max="6" width="16.125" style="4" customWidth="1"/>
    <col min="7" max="7" width="0" style="1" hidden="1" customWidth="1"/>
    <col min="8" max="16384" width="9.125" style="1" customWidth="1"/>
  </cols>
  <sheetData>
    <row r="1" spans="1:6" ht="16.5" customHeight="1">
      <c r="A1" s="1" t="s">
        <v>357</v>
      </c>
      <c r="D1" s="135"/>
      <c r="E1" s="586" t="s">
        <v>355</v>
      </c>
      <c r="F1" s="586"/>
    </row>
    <row r="2" spans="1:6" ht="16.5" customHeight="1">
      <c r="A2" s="1" t="s">
        <v>358</v>
      </c>
      <c r="D2" s="214"/>
      <c r="E2" s="586" t="s">
        <v>425</v>
      </c>
      <c r="F2" s="586"/>
    </row>
    <row r="3" spans="1:6" ht="16.5" customHeight="1">
      <c r="A3" s="1" t="s">
        <v>359</v>
      </c>
      <c r="D3" s="135"/>
      <c r="E3" s="586" t="s">
        <v>183</v>
      </c>
      <c r="F3" s="586"/>
    </row>
    <row r="4" spans="1:6" ht="16.5" customHeight="1">
      <c r="A4" s="1" t="s">
        <v>360</v>
      </c>
      <c r="D4" s="214" t="s">
        <v>361</v>
      </c>
      <c r="E4" s="586" t="s">
        <v>426</v>
      </c>
      <c r="F4" s="586"/>
    </row>
    <row r="6" spans="1:6" ht="16.5" customHeight="1">
      <c r="A6" s="522" t="s">
        <v>362</v>
      </c>
      <c r="B6" s="522"/>
      <c r="C6" s="522"/>
      <c r="D6" s="522"/>
      <c r="E6" s="522"/>
      <c r="F6" s="522"/>
    </row>
    <row r="7" spans="1:6" ht="22.5" customHeight="1">
      <c r="A7" s="521" t="s">
        <v>363</v>
      </c>
      <c r="B7" s="521"/>
      <c r="C7" s="521"/>
      <c r="D7" s="521"/>
      <c r="E7" s="521"/>
      <c r="F7" s="521"/>
    </row>
    <row r="8" ht="16.5" customHeight="1" thickBot="1"/>
    <row r="9" spans="1:6" s="2" customFormat="1" ht="16.5" customHeight="1" thickTop="1">
      <c r="A9" s="122" t="s">
        <v>39</v>
      </c>
      <c r="B9" s="7" t="s">
        <v>1</v>
      </c>
      <c r="C9" s="216" t="s">
        <v>2</v>
      </c>
      <c r="D9" s="217" t="s">
        <v>3</v>
      </c>
      <c r="E9" s="228"/>
      <c r="F9" s="8" t="s">
        <v>281</v>
      </c>
    </row>
    <row r="10" spans="1:6" ht="16.5" customHeight="1">
      <c r="A10" s="9">
        <v>1</v>
      </c>
      <c r="B10" s="10">
        <v>2</v>
      </c>
      <c r="C10" s="10">
        <v>3</v>
      </c>
      <c r="D10" s="234">
        <v>4</v>
      </c>
      <c r="E10" s="235"/>
      <c r="F10" s="11">
        <v>5</v>
      </c>
    </row>
    <row r="11" spans="1:8" ht="16.5" customHeight="1">
      <c r="A11" s="510" t="s">
        <v>284</v>
      </c>
      <c r="B11" s="13"/>
      <c r="C11" s="37"/>
      <c r="D11" s="218" t="s">
        <v>9</v>
      </c>
      <c r="E11" s="229"/>
      <c r="F11" s="11">
        <f>F12</f>
        <v>35000</v>
      </c>
      <c r="G11" s="219" t="s">
        <v>40</v>
      </c>
      <c r="H11" s="220"/>
    </row>
    <row r="12" spans="1:8" ht="16.5" customHeight="1">
      <c r="A12" s="510"/>
      <c r="B12" s="520" t="s">
        <v>285</v>
      </c>
      <c r="C12" s="37"/>
      <c r="D12" s="141" t="s">
        <v>10</v>
      </c>
      <c r="E12" s="230"/>
      <c r="F12" s="98">
        <f>F13</f>
        <v>35000</v>
      </c>
      <c r="G12" s="221" t="s">
        <v>41</v>
      </c>
      <c r="H12" s="222"/>
    </row>
    <row r="13" spans="1:8" ht="16.5" customHeight="1">
      <c r="A13" s="510"/>
      <c r="B13" s="520"/>
      <c r="C13" s="37">
        <v>4300</v>
      </c>
      <c r="D13" s="142" t="s">
        <v>42</v>
      </c>
      <c r="E13" s="231"/>
      <c r="F13" s="105">
        <v>35000</v>
      </c>
      <c r="G13" s="221" t="s">
        <v>41</v>
      </c>
      <c r="H13" s="222"/>
    </row>
    <row r="14" spans="1:6" ht="16.5" customHeight="1">
      <c r="A14" s="523">
        <v>700</v>
      </c>
      <c r="B14" s="97"/>
      <c r="C14" s="37"/>
      <c r="D14" s="223" t="s">
        <v>12</v>
      </c>
      <c r="E14" s="232"/>
      <c r="F14" s="11">
        <f>F15</f>
        <v>42000</v>
      </c>
    </row>
    <row r="15" spans="1:6" ht="16.5" customHeight="1">
      <c r="A15" s="524"/>
      <c r="B15" s="517">
        <v>70005</v>
      </c>
      <c r="C15" s="37"/>
      <c r="D15" s="141" t="s">
        <v>13</v>
      </c>
      <c r="E15" s="230"/>
      <c r="F15" s="98">
        <f>SUM(F16:F18)</f>
        <v>42000</v>
      </c>
    </row>
    <row r="16" spans="1:6" ht="16.5" customHeight="1">
      <c r="A16" s="524"/>
      <c r="B16" s="518"/>
      <c r="C16" s="37">
        <v>4300</v>
      </c>
      <c r="D16" s="142" t="s">
        <v>42</v>
      </c>
      <c r="E16" s="231"/>
      <c r="F16" s="105">
        <v>14300</v>
      </c>
    </row>
    <row r="17" spans="1:6" ht="16.5" customHeight="1">
      <c r="A17" s="101"/>
      <c r="B17" s="153"/>
      <c r="C17" s="37">
        <v>4430</v>
      </c>
      <c r="D17" s="142" t="s">
        <v>50</v>
      </c>
      <c r="E17" s="231"/>
      <c r="F17" s="105">
        <v>2000</v>
      </c>
    </row>
    <row r="18" spans="1:6" ht="24.75" customHeight="1">
      <c r="A18" s="148"/>
      <c r="B18" s="104"/>
      <c r="C18" s="37">
        <v>4590</v>
      </c>
      <c r="D18" s="142" t="s">
        <v>364</v>
      </c>
      <c r="E18" s="231"/>
      <c r="F18" s="105">
        <v>25700</v>
      </c>
    </row>
    <row r="19" spans="1:6" ht="16.5" customHeight="1">
      <c r="A19" s="100">
        <v>710</v>
      </c>
      <c r="B19" s="97"/>
      <c r="C19" s="37"/>
      <c r="D19" s="223" t="s">
        <v>15</v>
      </c>
      <c r="E19" s="232"/>
      <c r="F19" s="11">
        <f>F24+F22+F20</f>
        <v>178000</v>
      </c>
    </row>
    <row r="20" spans="1:6" ht="16.5" customHeight="1">
      <c r="A20" s="101"/>
      <c r="B20" s="102">
        <v>71013</v>
      </c>
      <c r="C20" s="37"/>
      <c r="D20" s="141" t="s">
        <v>16</v>
      </c>
      <c r="E20" s="230"/>
      <c r="F20" s="98">
        <f>F21</f>
        <v>40000</v>
      </c>
    </row>
    <row r="21" spans="1:6" ht="16.5" customHeight="1">
      <c r="A21" s="101"/>
      <c r="B21" s="104"/>
      <c r="C21" s="37">
        <v>4300</v>
      </c>
      <c r="D21" s="142" t="s">
        <v>42</v>
      </c>
      <c r="E21" s="231"/>
      <c r="F21" s="105">
        <v>40000</v>
      </c>
    </row>
    <row r="22" spans="1:6" ht="16.5" customHeight="1">
      <c r="A22" s="101"/>
      <c r="B22" s="102">
        <v>71014</v>
      </c>
      <c r="C22" s="37"/>
      <c r="D22" s="141" t="s">
        <v>17</v>
      </c>
      <c r="E22" s="230"/>
      <c r="F22" s="98">
        <f>F23</f>
        <v>50000</v>
      </c>
    </row>
    <row r="23" spans="1:6" ht="16.5" customHeight="1">
      <c r="A23" s="101"/>
      <c r="B23" s="104"/>
      <c r="C23" s="37">
        <v>4300</v>
      </c>
      <c r="D23" s="142" t="s">
        <v>54</v>
      </c>
      <c r="E23" s="231"/>
      <c r="F23" s="105">
        <v>50000</v>
      </c>
    </row>
    <row r="24" spans="1:6" ht="16.5" customHeight="1">
      <c r="A24" s="101"/>
      <c r="B24" s="102">
        <v>71015</v>
      </c>
      <c r="C24" s="37"/>
      <c r="D24" s="141" t="s">
        <v>18</v>
      </c>
      <c r="E24" s="230"/>
      <c r="F24" s="98">
        <f>SUM(F25:F33)</f>
        <v>88000</v>
      </c>
    </row>
    <row r="25" spans="1:6" ht="16.5" customHeight="1">
      <c r="A25" s="101"/>
      <c r="B25" s="153"/>
      <c r="C25" s="37">
        <v>4010</v>
      </c>
      <c r="D25" s="142" t="s">
        <v>43</v>
      </c>
      <c r="E25" s="231"/>
      <c r="F25" s="105">
        <v>39800</v>
      </c>
    </row>
    <row r="26" spans="1:6" ht="24.75" customHeight="1">
      <c r="A26" s="101"/>
      <c r="B26" s="153"/>
      <c r="C26" s="37">
        <v>4020</v>
      </c>
      <c r="D26" s="142" t="s">
        <v>365</v>
      </c>
      <c r="E26" s="231"/>
      <c r="F26" s="105">
        <v>24000</v>
      </c>
    </row>
    <row r="27" spans="1:6" ht="16.5" customHeight="1">
      <c r="A27" s="101"/>
      <c r="B27" s="153"/>
      <c r="C27" s="37">
        <v>4040</v>
      </c>
      <c r="D27" s="142" t="s">
        <v>55</v>
      </c>
      <c r="E27" s="231"/>
      <c r="F27" s="105">
        <v>5427</v>
      </c>
    </row>
    <row r="28" spans="1:6" ht="16.5" customHeight="1">
      <c r="A28" s="101"/>
      <c r="B28" s="153"/>
      <c r="C28" s="37">
        <v>4110</v>
      </c>
      <c r="D28" s="142" t="s">
        <v>45</v>
      </c>
      <c r="E28" s="231"/>
      <c r="F28" s="105">
        <v>12592</v>
      </c>
    </row>
    <row r="29" spans="1:6" ht="16.5" customHeight="1">
      <c r="A29" s="101"/>
      <c r="B29" s="153"/>
      <c r="C29" s="37">
        <v>4120</v>
      </c>
      <c r="D29" s="142" t="s">
        <v>46</v>
      </c>
      <c r="E29" s="231"/>
      <c r="F29" s="105">
        <v>1696</v>
      </c>
    </row>
    <row r="30" spans="1:6" ht="16.5" customHeight="1">
      <c r="A30" s="101"/>
      <c r="B30" s="153"/>
      <c r="C30" s="37">
        <v>4210</v>
      </c>
      <c r="D30" s="142" t="s">
        <v>47</v>
      </c>
      <c r="E30" s="231"/>
      <c r="F30" s="105">
        <v>1000</v>
      </c>
    </row>
    <row r="31" spans="1:6" ht="16.5" customHeight="1">
      <c r="A31" s="101"/>
      <c r="B31" s="153"/>
      <c r="C31" s="37">
        <v>4300</v>
      </c>
      <c r="D31" s="142" t="s">
        <v>42</v>
      </c>
      <c r="E31" s="231"/>
      <c r="F31" s="105">
        <v>1440</v>
      </c>
    </row>
    <row r="32" spans="1:6" ht="16.5" customHeight="1">
      <c r="A32" s="101"/>
      <c r="B32" s="153"/>
      <c r="C32" s="37">
        <v>4410</v>
      </c>
      <c r="D32" s="142" t="s">
        <v>49</v>
      </c>
      <c r="E32" s="231"/>
      <c r="F32" s="105">
        <v>320</v>
      </c>
    </row>
    <row r="33" spans="1:6" ht="16.5" customHeight="1">
      <c r="A33" s="148"/>
      <c r="B33" s="104"/>
      <c r="C33" s="37">
        <v>4440</v>
      </c>
      <c r="D33" s="142" t="s">
        <v>51</v>
      </c>
      <c r="E33" s="231"/>
      <c r="F33" s="105">
        <v>1725</v>
      </c>
    </row>
    <row r="34" spans="1:8" ht="16.5" customHeight="1">
      <c r="A34" s="100">
        <v>750</v>
      </c>
      <c r="B34" s="97"/>
      <c r="C34" s="37"/>
      <c r="D34" s="223" t="s">
        <v>19</v>
      </c>
      <c r="E34" s="232"/>
      <c r="F34" s="11">
        <f>F35+F40</f>
        <v>176926</v>
      </c>
      <c r="G34" s="219" t="s">
        <v>125</v>
      </c>
      <c r="H34" s="220"/>
    </row>
    <row r="35" spans="1:8" ht="16.5" customHeight="1">
      <c r="A35" s="101"/>
      <c r="B35" s="517">
        <v>75011</v>
      </c>
      <c r="C35" s="37"/>
      <c r="D35" s="141" t="s">
        <v>20</v>
      </c>
      <c r="E35" s="230"/>
      <c r="F35" s="98">
        <f>SUM(F36:F39)</f>
        <v>144926</v>
      </c>
      <c r="G35" s="221" t="s">
        <v>57</v>
      </c>
      <c r="H35" s="222"/>
    </row>
    <row r="36" spans="1:8" ht="16.5" customHeight="1">
      <c r="A36" s="101"/>
      <c r="B36" s="518"/>
      <c r="C36" s="37">
        <v>4010</v>
      </c>
      <c r="D36" s="142" t="s">
        <v>58</v>
      </c>
      <c r="E36" s="231"/>
      <c r="F36" s="105">
        <v>112056</v>
      </c>
      <c r="G36" s="221" t="s">
        <v>59</v>
      </c>
      <c r="H36" s="222"/>
    </row>
    <row r="37" spans="1:8" ht="16.5" customHeight="1">
      <c r="A37" s="101"/>
      <c r="B37" s="518"/>
      <c r="C37" s="37">
        <v>4040</v>
      </c>
      <c r="D37" s="142" t="s">
        <v>44</v>
      </c>
      <c r="E37" s="231"/>
      <c r="F37" s="105">
        <v>9038</v>
      </c>
      <c r="G37" s="221" t="s">
        <v>60</v>
      </c>
      <c r="H37" s="222"/>
    </row>
    <row r="38" spans="1:8" ht="16.5" customHeight="1">
      <c r="A38" s="101"/>
      <c r="B38" s="518"/>
      <c r="C38" s="37">
        <v>4110</v>
      </c>
      <c r="D38" s="142" t="s">
        <v>45</v>
      </c>
      <c r="E38" s="231"/>
      <c r="F38" s="105">
        <v>20865</v>
      </c>
      <c r="G38" s="221" t="s">
        <v>61</v>
      </c>
      <c r="H38" s="222"/>
    </row>
    <row r="39" spans="1:8" ht="16.5" customHeight="1">
      <c r="A39" s="101"/>
      <c r="B39" s="104"/>
      <c r="C39" s="37">
        <v>4120</v>
      </c>
      <c r="D39" s="142" t="s">
        <v>134</v>
      </c>
      <c r="E39" s="231"/>
      <c r="F39" s="105">
        <v>2967</v>
      </c>
      <c r="G39" s="221"/>
      <c r="H39" s="222"/>
    </row>
    <row r="40" spans="1:8" ht="16.5" customHeight="1">
      <c r="A40" s="101"/>
      <c r="B40" s="102">
        <v>75045</v>
      </c>
      <c r="C40" s="37"/>
      <c r="D40" s="141" t="s">
        <v>21</v>
      </c>
      <c r="E40" s="230"/>
      <c r="F40" s="98">
        <f>SUM(F41:F46)</f>
        <v>32000</v>
      </c>
      <c r="G40" s="221" t="s">
        <v>62</v>
      </c>
      <c r="H40" s="222"/>
    </row>
    <row r="41" spans="1:8" ht="16.5" customHeight="1">
      <c r="A41" s="148"/>
      <c r="B41" s="104"/>
      <c r="C41" s="37">
        <v>3030</v>
      </c>
      <c r="D41" s="142" t="s">
        <v>63</v>
      </c>
      <c r="E41" s="231"/>
      <c r="F41" s="105">
        <v>5144</v>
      </c>
      <c r="G41" s="221" t="s">
        <v>64</v>
      </c>
      <c r="H41" s="222"/>
    </row>
    <row r="42" spans="1:8" ht="16.5" customHeight="1">
      <c r="A42" s="100"/>
      <c r="B42" s="102"/>
      <c r="C42" s="37">
        <v>4110</v>
      </c>
      <c r="D42" s="142" t="s">
        <v>139</v>
      </c>
      <c r="E42" s="231"/>
      <c r="F42" s="105">
        <v>1300</v>
      </c>
      <c r="G42" s="221"/>
      <c r="H42" s="222"/>
    </row>
    <row r="43" spans="1:8" ht="16.5" customHeight="1">
      <c r="A43" s="101"/>
      <c r="B43" s="153"/>
      <c r="C43" s="37">
        <v>4120</v>
      </c>
      <c r="D43" s="142" t="s">
        <v>134</v>
      </c>
      <c r="E43" s="231"/>
      <c r="F43" s="105">
        <v>200</v>
      </c>
      <c r="G43" s="221"/>
      <c r="H43" s="222"/>
    </row>
    <row r="44" spans="1:8" ht="16.5" customHeight="1">
      <c r="A44" s="101"/>
      <c r="B44" s="153"/>
      <c r="C44" s="37">
        <v>4210</v>
      </c>
      <c r="D44" s="142" t="s">
        <v>47</v>
      </c>
      <c r="E44" s="231"/>
      <c r="F44" s="105">
        <v>2370</v>
      </c>
      <c r="G44" s="221" t="s">
        <v>65</v>
      </c>
      <c r="H44" s="222"/>
    </row>
    <row r="45" spans="1:8" ht="16.5" customHeight="1">
      <c r="A45" s="101"/>
      <c r="B45" s="153"/>
      <c r="C45" s="37">
        <v>4300</v>
      </c>
      <c r="D45" s="142" t="s">
        <v>42</v>
      </c>
      <c r="E45" s="231"/>
      <c r="F45" s="105">
        <v>22870</v>
      </c>
      <c r="G45" s="221" t="s">
        <v>66</v>
      </c>
      <c r="H45" s="222"/>
    </row>
    <row r="46" spans="1:8" ht="16.5" customHeight="1">
      <c r="A46" s="148"/>
      <c r="B46" s="104"/>
      <c r="C46" s="37">
        <v>4410</v>
      </c>
      <c r="D46" s="142" t="s">
        <v>49</v>
      </c>
      <c r="E46" s="231"/>
      <c r="F46" s="105">
        <v>116</v>
      </c>
      <c r="G46" s="221" t="s">
        <v>67</v>
      </c>
      <c r="H46" s="222"/>
    </row>
    <row r="47" spans="1:6" ht="13.5" customHeight="1">
      <c r="A47" s="100">
        <v>754</v>
      </c>
      <c r="B47" s="97"/>
      <c r="C47" s="37"/>
      <c r="D47" s="584" t="s">
        <v>22</v>
      </c>
      <c r="E47" s="585"/>
      <c r="F47" s="11">
        <f>F48+F67</f>
        <v>2094310</v>
      </c>
    </row>
    <row r="48" spans="1:6" ht="16.5" customHeight="1">
      <c r="A48" s="103"/>
      <c r="B48" s="102">
        <v>75411</v>
      </c>
      <c r="C48" s="37"/>
      <c r="D48" s="141" t="s">
        <v>24</v>
      </c>
      <c r="E48" s="230"/>
      <c r="F48" s="98">
        <f>SUM(F49:F66)</f>
        <v>2093810</v>
      </c>
    </row>
    <row r="49" spans="1:6" ht="16.5" customHeight="1">
      <c r="A49" s="103"/>
      <c r="B49" s="153"/>
      <c r="C49" s="37">
        <v>3020</v>
      </c>
      <c r="D49" s="142" t="s">
        <v>74</v>
      </c>
      <c r="E49" s="231"/>
      <c r="F49" s="105">
        <v>195800</v>
      </c>
    </row>
    <row r="50" spans="1:6" ht="13.5" customHeight="1">
      <c r="A50" s="103"/>
      <c r="B50" s="153"/>
      <c r="C50" s="37">
        <v>4010</v>
      </c>
      <c r="D50" s="142" t="s">
        <v>58</v>
      </c>
      <c r="E50" s="231"/>
      <c r="F50" s="105">
        <v>17623</v>
      </c>
    </row>
    <row r="51" spans="1:6" ht="16.5" customHeight="1">
      <c r="A51" s="103"/>
      <c r="B51" s="153"/>
      <c r="C51" s="37">
        <v>4040</v>
      </c>
      <c r="D51" s="142" t="s">
        <v>55</v>
      </c>
      <c r="E51" s="231"/>
      <c r="F51" s="105">
        <v>1400</v>
      </c>
    </row>
    <row r="52" spans="1:6" ht="16.5" customHeight="1">
      <c r="A52" s="103"/>
      <c r="B52" s="153"/>
      <c r="C52" s="37">
        <v>4050</v>
      </c>
      <c r="D52" s="142" t="s">
        <v>69</v>
      </c>
      <c r="E52" s="231"/>
      <c r="F52" s="105">
        <v>1332232</v>
      </c>
    </row>
    <row r="53" spans="1:6" ht="16.5" customHeight="1">
      <c r="A53" s="103"/>
      <c r="B53" s="153"/>
      <c r="C53" s="37">
        <v>4060</v>
      </c>
      <c r="D53" s="142" t="s">
        <v>70</v>
      </c>
      <c r="E53" s="231"/>
      <c r="F53" s="105">
        <v>40844</v>
      </c>
    </row>
    <row r="54" spans="1:6" ht="16.5" customHeight="1">
      <c r="A54" s="103"/>
      <c r="B54" s="153"/>
      <c r="C54" s="37">
        <v>4070</v>
      </c>
      <c r="D54" s="142" t="s">
        <v>71</v>
      </c>
      <c r="E54" s="231"/>
      <c r="F54" s="105">
        <v>112118</v>
      </c>
    </row>
    <row r="55" spans="1:6" ht="16.5" customHeight="1">
      <c r="A55" s="103"/>
      <c r="B55" s="153"/>
      <c r="C55" s="37">
        <v>4080</v>
      </c>
      <c r="D55" s="142" t="s">
        <v>75</v>
      </c>
      <c r="E55" s="231"/>
      <c r="F55" s="105">
        <v>38500</v>
      </c>
    </row>
    <row r="56" spans="1:6" ht="16.5" customHeight="1">
      <c r="A56" s="103"/>
      <c r="B56" s="153"/>
      <c r="C56" s="37">
        <v>4110</v>
      </c>
      <c r="D56" s="142" t="s">
        <v>45</v>
      </c>
      <c r="E56" s="231"/>
      <c r="F56" s="105">
        <v>3582</v>
      </c>
    </row>
    <row r="57" spans="1:6" ht="16.5" customHeight="1">
      <c r="A57" s="103"/>
      <c r="B57" s="153"/>
      <c r="C57" s="37">
        <v>4120</v>
      </c>
      <c r="D57" s="142" t="s">
        <v>46</v>
      </c>
      <c r="E57" s="231"/>
      <c r="F57" s="105">
        <v>466</v>
      </c>
    </row>
    <row r="58" spans="1:6" ht="16.5" customHeight="1">
      <c r="A58" s="103"/>
      <c r="B58" s="153"/>
      <c r="C58" s="37">
        <v>4210</v>
      </c>
      <c r="D58" s="142" t="s">
        <v>47</v>
      </c>
      <c r="E58" s="231"/>
      <c r="F58" s="105">
        <v>156545</v>
      </c>
    </row>
    <row r="59" spans="1:6" ht="16.5" customHeight="1">
      <c r="A59" s="103"/>
      <c r="B59" s="153"/>
      <c r="C59" s="37">
        <v>4220</v>
      </c>
      <c r="D59" s="142" t="s">
        <v>72</v>
      </c>
      <c r="E59" s="231"/>
      <c r="F59" s="105">
        <v>1700</v>
      </c>
    </row>
    <row r="60" spans="1:6" ht="16.5" customHeight="1">
      <c r="A60" s="103"/>
      <c r="B60" s="153"/>
      <c r="C60" s="37">
        <v>4260</v>
      </c>
      <c r="D60" s="142" t="s">
        <v>48</v>
      </c>
      <c r="E60" s="231"/>
      <c r="F60" s="105">
        <v>20000</v>
      </c>
    </row>
    <row r="61" spans="1:6" ht="16.5" customHeight="1">
      <c r="A61" s="103"/>
      <c r="B61" s="153"/>
      <c r="C61" s="37">
        <v>4270</v>
      </c>
      <c r="D61" s="142" t="s">
        <v>56</v>
      </c>
      <c r="E61" s="231"/>
      <c r="F61" s="105">
        <v>75000</v>
      </c>
    </row>
    <row r="62" spans="1:6" ht="16.5" customHeight="1">
      <c r="A62" s="103"/>
      <c r="B62" s="153"/>
      <c r="C62" s="37">
        <v>4280</v>
      </c>
      <c r="D62" s="142" t="s">
        <v>86</v>
      </c>
      <c r="E62" s="231"/>
      <c r="F62" s="105">
        <v>8500</v>
      </c>
    </row>
    <row r="63" spans="1:6" ht="16.5" customHeight="1">
      <c r="A63" s="103"/>
      <c r="B63" s="153"/>
      <c r="C63" s="37">
        <v>4300</v>
      </c>
      <c r="D63" s="142" t="s">
        <v>42</v>
      </c>
      <c r="E63" s="231"/>
      <c r="F63" s="105">
        <v>69000</v>
      </c>
    </row>
    <row r="64" spans="1:6" ht="16.5" customHeight="1">
      <c r="A64" s="103"/>
      <c r="B64" s="153"/>
      <c r="C64" s="37">
        <v>4410</v>
      </c>
      <c r="D64" s="142" t="s">
        <v>49</v>
      </c>
      <c r="E64" s="231"/>
      <c r="F64" s="105">
        <v>7500</v>
      </c>
    </row>
    <row r="65" spans="1:6" ht="16.5" customHeight="1">
      <c r="A65" s="103"/>
      <c r="B65" s="153"/>
      <c r="C65" s="37">
        <v>4430</v>
      </c>
      <c r="D65" s="142" t="s">
        <v>50</v>
      </c>
      <c r="E65" s="231"/>
      <c r="F65" s="105">
        <v>6000</v>
      </c>
    </row>
    <row r="66" spans="1:6" ht="16.5" customHeight="1">
      <c r="A66" s="103"/>
      <c r="B66" s="153"/>
      <c r="C66" s="37">
        <v>4480</v>
      </c>
      <c r="D66" s="142" t="s">
        <v>52</v>
      </c>
      <c r="E66" s="231"/>
      <c r="F66" s="105">
        <v>7000</v>
      </c>
    </row>
    <row r="67" spans="1:6" ht="16.5" customHeight="1">
      <c r="A67" s="103"/>
      <c r="B67" s="102">
        <v>75414</v>
      </c>
      <c r="C67" s="37"/>
      <c r="D67" s="141" t="s">
        <v>162</v>
      </c>
      <c r="E67" s="230"/>
      <c r="F67" s="98">
        <f>SUM(F68:F69)</f>
        <v>500</v>
      </c>
    </row>
    <row r="68" spans="1:6" ht="16.5" customHeight="1">
      <c r="A68" s="103"/>
      <c r="B68" s="153"/>
      <c r="C68" s="37">
        <v>4210</v>
      </c>
      <c r="D68" s="142" t="s">
        <v>47</v>
      </c>
      <c r="E68" s="230"/>
      <c r="F68" s="105">
        <v>250</v>
      </c>
    </row>
    <row r="69" spans="1:6" ht="16.5" customHeight="1">
      <c r="A69" s="103"/>
      <c r="B69" s="104"/>
      <c r="C69" s="37">
        <v>4300</v>
      </c>
      <c r="D69" s="142" t="s">
        <v>42</v>
      </c>
      <c r="E69" s="231"/>
      <c r="F69" s="105">
        <v>250</v>
      </c>
    </row>
    <row r="70" spans="1:6" ht="16.5" customHeight="1">
      <c r="A70" s="100">
        <v>851</v>
      </c>
      <c r="B70" s="97"/>
      <c r="C70" s="37"/>
      <c r="D70" s="223" t="s">
        <v>25</v>
      </c>
      <c r="E70" s="232"/>
      <c r="F70" s="11">
        <f>SUM(F71)</f>
        <v>1289800</v>
      </c>
    </row>
    <row r="71" spans="1:6" ht="37.5" customHeight="1">
      <c r="A71" s="101"/>
      <c r="B71" s="102">
        <v>85156</v>
      </c>
      <c r="C71" s="37"/>
      <c r="D71" s="141" t="s">
        <v>101</v>
      </c>
      <c r="E71" s="230"/>
      <c r="F71" s="98">
        <f>SUM(F72:F73)</f>
        <v>1289800</v>
      </c>
    </row>
    <row r="72" spans="1:6" ht="16.5" customHeight="1">
      <c r="A72" s="101"/>
      <c r="B72" s="153"/>
      <c r="C72" s="37">
        <v>4130</v>
      </c>
      <c r="D72" s="142" t="s">
        <v>163</v>
      </c>
      <c r="E72" s="231"/>
      <c r="F72" s="105">
        <v>1277919</v>
      </c>
    </row>
    <row r="73" spans="1:6" ht="16.5" customHeight="1">
      <c r="A73" s="148"/>
      <c r="B73" s="104"/>
      <c r="C73" s="37">
        <v>4580</v>
      </c>
      <c r="D73" s="142" t="s">
        <v>123</v>
      </c>
      <c r="E73" s="231"/>
      <c r="F73" s="105">
        <v>11881</v>
      </c>
    </row>
    <row r="74" spans="1:6" ht="13.5" customHeight="1">
      <c r="A74" s="149">
        <v>852</v>
      </c>
      <c r="B74" s="97"/>
      <c r="C74" s="37"/>
      <c r="D74" s="223" t="s">
        <v>299</v>
      </c>
      <c r="E74" s="232"/>
      <c r="F74" s="11">
        <f>SUM(F75)</f>
        <v>15600</v>
      </c>
    </row>
    <row r="75" spans="1:6" ht="16.5" customHeight="1">
      <c r="A75" s="150"/>
      <c r="B75" s="520">
        <v>85216</v>
      </c>
      <c r="C75" s="37"/>
      <c r="D75" s="141" t="s">
        <v>27</v>
      </c>
      <c r="E75" s="230"/>
      <c r="F75" s="98">
        <f>SUM(F76)</f>
        <v>15600</v>
      </c>
    </row>
    <row r="76" spans="1:6" ht="16.5" customHeight="1">
      <c r="A76" s="150"/>
      <c r="B76" s="520"/>
      <c r="C76" s="37">
        <v>3110</v>
      </c>
      <c r="D76" s="142" t="s">
        <v>77</v>
      </c>
      <c r="E76" s="231"/>
      <c r="F76" s="105">
        <v>15600</v>
      </c>
    </row>
    <row r="77" spans="1:6" ht="13.5" customHeight="1">
      <c r="A77" s="149">
        <v>853</v>
      </c>
      <c r="B77" s="102"/>
      <c r="C77" s="37"/>
      <c r="D77" s="223" t="s">
        <v>305</v>
      </c>
      <c r="E77" s="231"/>
      <c r="F77" s="11">
        <f>SUM(F78)</f>
        <v>79700</v>
      </c>
    </row>
    <row r="78" spans="1:6" ht="16.5" customHeight="1">
      <c r="A78" s="150"/>
      <c r="B78" s="236">
        <v>85321</v>
      </c>
      <c r="C78" s="37"/>
      <c r="D78" s="141" t="s">
        <v>29</v>
      </c>
      <c r="E78" s="230"/>
      <c r="F78" s="98">
        <f>SUM(F79:F86)</f>
        <v>79700</v>
      </c>
    </row>
    <row r="79" spans="1:6" ht="16.5" customHeight="1">
      <c r="A79" s="150"/>
      <c r="B79" s="237"/>
      <c r="C79" s="37">
        <v>4010</v>
      </c>
      <c r="D79" s="142" t="s">
        <v>43</v>
      </c>
      <c r="E79" s="231"/>
      <c r="F79" s="105">
        <v>33780</v>
      </c>
    </row>
    <row r="80" spans="1:6" ht="16.5" customHeight="1">
      <c r="A80" s="150"/>
      <c r="B80" s="237"/>
      <c r="C80" s="37">
        <v>4040</v>
      </c>
      <c r="D80" s="142" t="s">
        <v>55</v>
      </c>
      <c r="E80" s="231"/>
      <c r="F80" s="105">
        <v>2542</v>
      </c>
    </row>
    <row r="81" spans="1:6" ht="16.5" customHeight="1">
      <c r="A81" s="150"/>
      <c r="B81" s="237"/>
      <c r="C81" s="37">
        <v>4110</v>
      </c>
      <c r="D81" s="142" t="s">
        <v>45</v>
      </c>
      <c r="E81" s="231"/>
      <c r="F81" s="105">
        <v>6440</v>
      </c>
    </row>
    <row r="82" spans="1:6" ht="16.5" customHeight="1">
      <c r="A82" s="151"/>
      <c r="B82" s="238"/>
      <c r="C82" s="37">
        <v>4120</v>
      </c>
      <c r="D82" s="142" t="s">
        <v>46</v>
      </c>
      <c r="E82" s="231"/>
      <c r="F82" s="105">
        <v>890</v>
      </c>
    </row>
    <row r="83" spans="1:6" ht="16.5" customHeight="1">
      <c r="A83" s="149"/>
      <c r="B83" s="236"/>
      <c r="C83" s="37">
        <v>4210</v>
      </c>
      <c r="D83" s="142" t="s">
        <v>47</v>
      </c>
      <c r="E83" s="231"/>
      <c r="F83" s="105">
        <v>1000</v>
      </c>
    </row>
    <row r="84" spans="1:6" ht="16.5" customHeight="1">
      <c r="A84" s="150"/>
      <c r="B84" s="237"/>
      <c r="C84" s="37">
        <v>4300</v>
      </c>
      <c r="D84" s="142" t="s">
        <v>42</v>
      </c>
      <c r="E84" s="231"/>
      <c r="F84" s="105">
        <v>33630</v>
      </c>
    </row>
    <row r="85" spans="1:6" ht="16.5" customHeight="1">
      <c r="A85" s="150"/>
      <c r="B85" s="237"/>
      <c r="C85" s="37">
        <v>4410</v>
      </c>
      <c r="D85" s="142" t="s">
        <v>49</v>
      </c>
      <c r="E85" s="231"/>
      <c r="F85" s="105">
        <v>100</v>
      </c>
    </row>
    <row r="86" spans="1:6" ht="16.5" customHeight="1">
      <c r="A86" s="151"/>
      <c r="B86" s="238"/>
      <c r="C86" s="35">
        <v>4440</v>
      </c>
      <c r="D86" s="224" t="s">
        <v>98</v>
      </c>
      <c r="E86" s="233"/>
      <c r="F86" s="225">
        <v>1318</v>
      </c>
    </row>
    <row r="87" spans="1:8" ht="16.5" customHeight="1" thickBot="1">
      <c r="A87" s="582" t="s">
        <v>172</v>
      </c>
      <c r="B87" s="583"/>
      <c r="C87" s="583"/>
      <c r="D87" s="583"/>
      <c r="E87" s="226"/>
      <c r="F87" s="110">
        <f>SUM(F11+F14+F19+F34+F47+F70+F74+F77)</f>
        <v>3911336</v>
      </c>
      <c r="G87" s="2" t="s">
        <v>81</v>
      </c>
      <c r="H87" s="2"/>
    </row>
    <row r="88" ht="16.5" customHeight="1" thickTop="1"/>
    <row r="90" spans="4:5" ht="16.5" customHeight="1">
      <c r="D90" s="227"/>
      <c r="E90" s="227"/>
    </row>
    <row r="91" spans="4:5" ht="16.5" customHeight="1">
      <c r="D91" s="227"/>
      <c r="E91" s="227"/>
    </row>
    <row r="92" spans="4:5" ht="16.5" customHeight="1">
      <c r="D92" s="215"/>
      <c r="E92" s="215"/>
    </row>
  </sheetData>
  <mergeCells count="14">
    <mergeCell ref="E1:F1"/>
    <mergeCell ref="E2:F2"/>
    <mergeCell ref="E3:F3"/>
    <mergeCell ref="E4:F4"/>
    <mergeCell ref="A7:F7"/>
    <mergeCell ref="A11:A13"/>
    <mergeCell ref="B12:B13"/>
    <mergeCell ref="A6:F6"/>
    <mergeCell ref="A87:D87"/>
    <mergeCell ref="B75:B76"/>
    <mergeCell ref="A14:A16"/>
    <mergeCell ref="B15:B16"/>
    <mergeCell ref="B35:B38"/>
    <mergeCell ref="D47:E47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49"/>
  <sheetViews>
    <sheetView workbookViewId="0" topLeftCell="A413">
      <selection activeCell="A1" sqref="A1:IV16384"/>
    </sheetView>
  </sheetViews>
  <sheetFormatPr defaultColWidth="9.00390625" defaultRowHeight="15" customHeight="1"/>
  <cols>
    <col min="1" max="1" width="6.625" style="1" customWidth="1"/>
    <col min="2" max="2" width="7.75390625" style="289" customWidth="1"/>
    <col min="3" max="3" width="8.00390625" style="3" customWidth="1"/>
    <col min="4" max="4" width="40.375" style="1" customWidth="1"/>
    <col min="5" max="5" width="23.875" style="271" customWidth="1"/>
    <col min="6" max="6" width="5.875" style="1" customWidth="1"/>
    <col min="7" max="7" width="4.00390625" style="1" customWidth="1"/>
    <col min="8" max="8" width="5.125" style="1" customWidth="1"/>
    <col min="9" max="9" width="3.125" style="1" customWidth="1"/>
    <col min="10" max="10" width="4.75390625" style="1" customWidth="1"/>
    <col min="11" max="11" width="4.625" style="1" customWidth="1"/>
    <col min="12" max="12" width="3.75390625" style="1" customWidth="1"/>
    <col min="13" max="13" width="6.125" style="1" customWidth="1"/>
    <col min="14" max="16384" width="9.125" style="1" customWidth="1"/>
  </cols>
  <sheetData>
    <row r="1" spans="1:5" ht="15" customHeight="1">
      <c r="A1" s="504"/>
      <c r="B1" s="504"/>
      <c r="C1" s="504"/>
      <c r="D1" s="504"/>
      <c r="E1" s="335" t="s">
        <v>315</v>
      </c>
    </row>
    <row r="2" spans="1:5" ht="15" customHeight="1">
      <c r="A2" s="505"/>
      <c r="B2" s="505"/>
      <c r="C2" s="505"/>
      <c r="D2" s="505"/>
      <c r="E2" s="335" t="s">
        <v>425</v>
      </c>
    </row>
    <row r="3" spans="1:5" ht="15" customHeight="1">
      <c r="A3" s="288"/>
      <c r="B3" s="288"/>
      <c r="C3" s="288"/>
      <c r="D3" s="288"/>
      <c r="E3" s="335" t="s">
        <v>183</v>
      </c>
    </row>
    <row r="4" spans="1:5" ht="15" customHeight="1">
      <c r="A4" s="506"/>
      <c r="B4" s="506"/>
      <c r="C4" s="506"/>
      <c r="D4" s="506"/>
      <c r="E4" s="335" t="s">
        <v>426</v>
      </c>
    </row>
    <row r="6" spans="1:5" ht="15" customHeight="1" thickBot="1">
      <c r="A6" s="507" t="s">
        <v>288</v>
      </c>
      <c r="B6" s="507"/>
      <c r="C6" s="507"/>
      <c r="D6" s="507"/>
      <c r="E6" s="508"/>
    </row>
    <row r="7" spans="1:5" s="2" customFormat="1" ht="28.5" customHeight="1" thickBot="1" thickTop="1">
      <c r="A7" s="362" t="s">
        <v>0</v>
      </c>
      <c r="B7" s="363" t="s">
        <v>1</v>
      </c>
      <c r="C7" s="364" t="s">
        <v>2</v>
      </c>
      <c r="D7" s="364" t="s">
        <v>3</v>
      </c>
      <c r="E7" s="365" t="s">
        <v>281</v>
      </c>
    </row>
    <row r="8" spans="1:5" s="2" customFormat="1" ht="14.25" customHeight="1" thickBot="1">
      <c r="A8" s="366">
        <v>1</v>
      </c>
      <c r="B8" s="367" t="s">
        <v>165</v>
      </c>
      <c r="C8" s="367">
        <v>3</v>
      </c>
      <c r="D8" s="367">
        <v>4</v>
      </c>
      <c r="E8" s="368">
        <v>5</v>
      </c>
    </row>
    <row r="9" spans="1:5" ht="15" customHeight="1">
      <c r="A9" s="509" t="s">
        <v>284</v>
      </c>
      <c r="B9" s="310"/>
      <c r="C9" s="24"/>
      <c r="D9" s="369" t="s">
        <v>9</v>
      </c>
      <c r="E9" s="370">
        <f>SUM(E10)</f>
        <v>35000</v>
      </c>
    </row>
    <row r="10" spans="1:5" ht="24" customHeight="1">
      <c r="A10" s="510"/>
      <c r="B10" s="511" t="s">
        <v>285</v>
      </c>
      <c r="C10" s="10"/>
      <c r="D10" s="14" t="s">
        <v>10</v>
      </c>
      <c r="E10" s="253">
        <f>SUM(E11)</f>
        <v>35000</v>
      </c>
    </row>
    <row r="11" spans="1:5" ht="15" customHeight="1">
      <c r="A11" s="510"/>
      <c r="B11" s="511"/>
      <c r="C11" s="10">
        <v>4300</v>
      </c>
      <c r="D11" s="15" t="s">
        <v>42</v>
      </c>
      <c r="E11" s="251">
        <v>35000</v>
      </c>
    </row>
    <row r="12" spans="1:5" ht="12.75" customHeight="1">
      <c r="A12" s="510" t="s">
        <v>286</v>
      </c>
      <c r="B12" s="297"/>
      <c r="C12" s="10"/>
      <c r="D12" s="16" t="s">
        <v>82</v>
      </c>
      <c r="E12" s="252">
        <f>SUM(E13+E15)</f>
        <v>214844</v>
      </c>
    </row>
    <row r="13" spans="1:5" ht="15" customHeight="1">
      <c r="A13" s="510"/>
      <c r="B13" s="299" t="s">
        <v>293</v>
      </c>
      <c r="C13" s="10"/>
      <c r="D13" s="14" t="s">
        <v>294</v>
      </c>
      <c r="E13" s="253">
        <f>SUM(E14)</f>
        <v>166844</v>
      </c>
    </row>
    <row r="14" spans="1:5" ht="13.5" customHeight="1">
      <c r="A14" s="510"/>
      <c r="B14" s="297"/>
      <c r="C14" s="10">
        <v>3030</v>
      </c>
      <c r="D14" s="15" t="s">
        <v>63</v>
      </c>
      <c r="E14" s="251">
        <v>166844</v>
      </c>
    </row>
    <row r="15" spans="1:5" ht="15" customHeight="1">
      <c r="A15" s="510"/>
      <c r="B15" s="511" t="s">
        <v>287</v>
      </c>
      <c r="C15" s="10"/>
      <c r="D15" s="14" t="s">
        <v>83</v>
      </c>
      <c r="E15" s="253">
        <f>SUM(E16:E17)</f>
        <v>48000</v>
      </c>
    </row>
    <row r="16" spans="1:5" ht="15" customHeight="1">
      <c r="A16" s="510"/>
      <c r="B16" s="511"/>
      <c r="C16" s="10">
        <v>4210</v>
      </c>
      <c r="D16" s="15" t="s">
        <v>47</v>
      </c>
      <c r="E16" s="251">
        <v>2000</v>
      </c>
    </row>
    <row r="17" spans="1:5" ht="15" customHeight="1">
      <c r="A17" s="510"/>
      <c r="B17" s="511"/>
      <c r="C17" s="10">
        <v>4300</v>
      </c>
      <c r="D17" s="15" t="s">
        <v>42</v>
      </c>
      <c r="E17" s="251">
        <v>46000</v>
      </c>
    </row>
    <row r="18" spans="1:5" ht="17.25" customHeight="1">
      <c r="A18" s="100">
        <v>600</v>
      </c>
      <c r="B18" s="297"/>
      <c r="C18" s="10"/>
      <c r="D18" s="16" t="s">
        <v>245</v>
      </c>
      <c r="E18" s="252">
        <f>SUM(E19)</f>
        <v>3278668</v>
      </c>
    </row>
    <row r="19" spans="1:5" ht="14.25" customHeight="1">
      <c r="A19" s="512"/>
      <c r="B19" s="513">
        <v>60014</v>
      </c>
      <c r="C19" s="10"/>
      <c r="D19" s="14" t="s">
        <v>34</v>
      </c>
      <c r="E19" s="253">
        <f>SUM(E20:E27)</f>
        <v>3278668</v>
      </c>
    </row>
    <row r="20" spans="1:5" ht="25.5" customHeight="1">
      <c r="A20" s="512"/>
      <c r="B20" s="514"/>
      <c r="C20" s="10">
        <v>2310</v>
      </c>
      <c r="D20" s="15" t="s">
        <v>450</v>
      </c>
      <c r="E20" s="275">
        <v>166855</v>
      </c>
    </row>
    <row r="21" spans="1:5" ht="15" customHeight="1">
      <c r="A21" s="512"/>
      <c r="B21" s="514"/>
      <c r="C21" s="10">
        <v>4210</v>
      </c>
      <c r="D21" s="15" t="s">
        <v>47</v>
      </c>
      <c r="E21" s="275">
        <v>5000</v>
      </c>
    </row>
    <row r="22" spans="1:5" ht="15" customHeight="1">
      <c r="A22" s="512"/>
      <c r="B22" s="514"/>
      <c r="C22" s="10">
        <v>4270</v>
      </c>
      <c r="D22" s="15" t="s">
        <v>56</v>
      </c>
      <c r="E22" s="275">
        <v>189000</v>
      </c>
    </row>
    <row r="23" spans="1:5" ht="15.75" customHeight="1">
      <c r="A23" s="512"/>
      <c r="B23" s="514"/>
      <c r="C23" s="10">
        <v>4300</v>
      </c>
      <c r="D23" s="17" t="s">
        <v>243</v>
      </c>
      <c r="E23" s="275">
        <v>243345</v>
      </c>
    </row>
    <row r="24" spans="1:5" ht="15.75" customHeight="1">
      <c r="A24" s="512"/>
      <c r="B24" s="514"/>
      <c r="C24" s="10">
        <v>4430</v>
      </c>
      <c r="D24" s="17" t="s">
        <v>244</v>
      </c>
      <c r="E24" s="275">
        <v>5000</v>
      </c>
    </row>
    <row r="25" spans="1:5" ht="15" customHeight="1">
      <c r="A25" s="512"/>
      <c r="B25" s="514"/>
      <c r="C25" s="10">
        <v>6050</v>
      </c>
      <c r="D25" s="15" t="s">
        <v>76</v>
      </c>
      <c r="E25" s="275">
        <v>315853</v>
      </c>
    </row>
    <row r="26" spans="1:5" ht="15" customHeight="1">
      <c r="A26" s="103"/>
      <c r="B26" s="303"/>
      <c r="C26" s="10">
        <v>6052</v>
      </c>
      <c r="D26" s="15" t="s">
        <v>451</v>
      </c>
      <c r="E26" s="275">
        <v>2278115</v>
      </c>
    </row>
    <row r="27" spans="1:5" ht="35.25" customHeight="1">
      <c r="A27" s="305"/>
      <c r="B27" s="306"/>
      <c r="C27" s="10">
        <v>6610</v>
      </c>
      <c r="D27" s="15" t="s">
        <v>397</v>
      </c>
      <c r="E27" s="275">
        <v>75500</v>
      </c>
    </row>
    <row r="28" spans="1:5" ht="15" customHeight="1">
      <c r="A28" s="515">
        <v>700</v>
      </c>
      <c r="B28" s="297"/>
      <c r="C28" s="10"/>
      <c r="D28" s="16" t="s">
        <v>12</v>
      </c>
      <c r="E28" s="252">
        <f>SUM(E29)</f>
        <v>78864</v>
      </c>
    </row>
    <row r="29" spans="1:5" ht="15.75" customHeight="1">
      <c r="A29" s="516"/>
      <c r="B29" s="517">
        <v>70005</v>
      </c>
      <c r="C29" s="10"/>
      <c r="D29" s="14" t="s">
        <v>13</v>
      </c>
      <c r="E29" s="253">
        <f>SUM(E30:E32)</f>
        <v>78864</v>
      </c>
    </row>
    <row r="30" spans="1:5" ht="15" customHeight="1">
      <c r="A30" s="516"/>
      <c r="B30" s="518"/>
      <c r="C30" s="10">
        <v>4300</v>
      </c>
      <c r="D30" s="15" t="s">
        <v>42</v>
      </c>
      <c r="E30" s="275">
        <v>35900</v>
      </c>
    </row>
    <row r="31" spans="1:5" ht="15" customHeight="1">
      <c r="A31" s="19"/>
      <c r="B31" s="153"/>
      <c r="C31" s="10">
        <v>4430</v>
      </c>
      <c r="D31" s="15" t="s">
        <v>50</v>
      </c>
      <c r="E31" s="275">
        <v>12000</v>
      </c>
    </row>
    <row r="32" spans="1:5" ht="12" customHeight="1">
      <c r="A32" s="21"/>
      <c r="B32" s="104"/>
      <c r="C32" s="10">
        <v>4590</v>
      </c>
      <c r="D32" s="15" t="s">
        <v>398</v>
      </c>
      <c r="E32" s="275">
        <v>30964</v>
      </c>
    </row>
    <row r="33" spans="1:5" ht="15" customHeight="1">
      <c r="A33" s="18">
        <v>710</v>
      </c>
      <c r="B33" s="297"/>
      <c r="C33" s="10"/>
      <c r="D33" s="16" t="s">
        <v>15</v>
      </c>
      <c r="E33" s="252">
        <f>SUM(E34+E36+E38)</f>
        <v>178000</v>
      </c>
    </row>
    <row r="34" spans="1:5" ht="15.75" customHeight="1">
      <c r="A34" s="19"/>
      <c r="B34" s="102">
        <v>71013</v>
      </c>
      <c r="C34" s="10"/>
      <c r="D34" s="14" t="s">
        <v>295</v>
      </c>
      <c r="E34" s="253">
        <f>SUM(E35)</f>
        <v>40000</v>
      </c>
    </row>
    <row r="35" spans="1:5" ht="12" customHeight="1">
      <c r="A35" s="19"/>
      <c r="B35" s="104"/>
      <c r="C35" s="10">
        <v>4300</v>
      </c>
      <c r="D35" s="15" t="s">
        <v>42</v>
      </c>
      <c r="E35" s="275">
        <v>40000</v>
      </c>
    </row>
    <row r="36" spans="1:5" ht="15.75" customHeight="1">
      <c r="A36" s="19"/>
      <c r="B36" s="518">
        <v>71014</v>
      </c>
      <c r="C36" s="24"/>
      <c r="D36" s="14" t="s">
        <v>17</v>
      </c>
      <c r="E36" s="253">
        <f>SUM(E37)</f>
        <v>50000</v>
      </c>
    </row>
    <row r="37" spans="1:5" ht="14.25" customHeight="1">
      <c r="A37" s="19"/>
      <c r="B37" s="519"/>
      <c r="C37" s="10">
        <v>4300</v>
      </c>
      <c r="D37" s="15" t="s">
        <v>54</v>
      </c>
      <c r="E37" s="275">
        <v>50000</v>
      </c>
    </row>
    <row r="38" spans="1:5" ht="15" customHeight="1">
      <c r="A38" s="19"/>
      <c r="B38" s="102">
        <v>71015</v>
      </c>
      <c r="C38" s="10"/>
      <c r="D38" s="14" t="s">
        <v>18</v>
      </c>
      <c r="E38" s="253">
        <f>SUM(E39:E47)</f>
        <v>88000</v>
      </c>
    </row>
    <row r="39" spans="1:5" ht="15" customHeight="1">
      <c r="A39" s="19"/>
      <c r="B39" s="153"/>
      <c r="C39" s="10">
        <v>4010</v>
      </c>
      <c r="D39" s="15" t="s">
        <v>43</v>
      </c>
      <c r="E39" s="275">
        <v>39800</v>
      </c>
    </row>
    <row r="40" spans="1:5" ht="21.75" customHeight="1">
      <c r="A40" s="19"/>
      <c r="B40" s="153"/>
      <c r="C40" s="10">
        <v>4020</v>
      </c>
      <c r="D40" s="15" t="s">
        <v>399</v>
      </c>
      <c r="E40" s="275">
        <v>24000</v>
      </c>
    </row>
    <row r="41" spans="1:5" ht="15" customHeight="1">
      <c r="A41" s="19"/>
      <c r="B41" s="153"/>
      <c r="C41" s="10">
        <v>4040</v>
      </c>
      <c r="D41" s="15" t="s">
        <v>55</v>
      </c>
      <c r="E41" s="275">
        <v>5427</v>
      </c>
    </row>
    <row r="42" spans="1:5" ht="15" customHeight="1">
      <c r="A42" s="19"/>
      <c r="B42" s="153"/>
      <c r="C42" s="10">
        <v>4110</v>
      </c>
      <c r="D42" s="15" t="s">
        <v>45</v>
      </c>
      <c r="E42" s="275">
        <v>12592</v>
      </c>
    </row>
    <row r="43" spans="1:5" ht="15" customHeight="1">
      <c r="A43" s="19"/>
      <c r="B43" s="153"/>
      <c r="C43" s="10">
        <v>4120</v>
      </c>
      <c r="D43" s="15" t="s">
        <v>46</v>
      </c>
      <c r="E43" s="275">
        <v>1696</v>
      </c>
    </row>
    <row r="44" spans="1:5" ht="15" customHeight="1">
      <c r="A44" s="21"/>
      <c r="B44" s="104"/>
      <c r="C44" s="10">
        <v>4210</v>
      </c>
      <c r="D44" s="15" t="s">
        <v>47</v>
      </c>
      <c r="E44" s="275">
        <v>1000</v>
      </c>
    </row>
    <row r="45" spans="1:5" ht="15" customHeight="1">
      <c r="A45" s="18"/>
      <c r="B45" s="102"/>
      <c r="C45" s="29">
        <v>4300</v>
      </c>
      <c r="D45" s="41" t="s">
        <v>42</v>
      </c>
      <c r="E45" s="275">
        <v>1440</v>
      </c>
    </row>
    <row r="46" spans="1:5" ht="15" customHeight="1">
      <c r="A46" s="19"/>
      <c r="B46" s="153"/>
      <c r="C46" s="10">
        <v>4410</v>
      </c>
      <c r="D46" s="15" t="s">
        <v>49</v>
      </c>
      <c r="E46" s="275">
        <v>320</v>
      </c>
    </row>
    <row r="47" spans="1:5" ht="15" customHeight="1">
      <c r="A47" s="21"/>
      <c r="B47" s="104"/>
      <c r="C47" s="10">
        <v>4440</v>
      </c>
      <c r="D47" s="15" t="s">
        <v>51</v>
      </c>
      <c r="E47" s="275">
        <v>1725</v>
      </c>
    </row>
    <row r="48" spans="1:5" ht="15" customHeight="1">
      <c r="A48" s="18">
        <v>750</v>
      </c>
      <c r="B48" s="297"/>
      <c r="C48" s="10"/>
      <c r="D48" s="16" t="s">
        <v>19</v>
      </c>
      <c r="E48" s="252">
        <f>SUM(E49+E54+E61+E80+E87)</f>
        <v>4198742</v>
      </c>
    </row>
    <row r="49" spans="1:5" ht="14.25" customHeight="1">
      <c r="A49" s="19"/>
      <c r="B49" s="302">
        <v>75011</v>
      </c>
      <c r="C49" s="10"/>
      <c r="D49" s="14" t="s">
        <v>20</v>
      </c>
      <c r="E49" s="253">
        <f>SUM(E50:E53)</f>
        <v>144926</v>
      </c>
    </row>
    <row r="50" spans="1:5" ht="15" customHeight="1">
      <c r="A50" s="19"/>
      <c r="B50" s="303"/>
      <c r="C50" s="10">
        <v>4010</v>
      </c>
      <c r="D50" s="15" t="s">
        <v>58</v>
      </c>
      <c r="E50" s="251">
        <v>112056</v>
      </c>
    </row>
    <row r="51" spans="1:5" ht="15" customHeight="1">
      <c r="A51" s="19"/>
      <c r="B51" s="303"/>
      <c r="C51" s="10">
        <v>4040</v>
      </c>
      <c r="D51" s="15" t="s">
        <v>44</v>
      </c>
      <c r="E51" s="251">
        <v>9038</v>
      </c>
    </row>
    <row r="52" spans="1:5" ht="15" customHeight="1">
      <c r="A52" s="19"/>
      <c r="B52" s="303"/>
      <c r="C52" s="10">
        <v>4110</v>
      </c>
      <c r="D52" s="15" t="s">
        <v>45</v>
      </c>
      <c r="E52" s="251">
        <v>20865</v>
      </c>
    </row>
    <row r="53" spans="1:5" ht="15" customHeight="1">
      <c r="A53" s="19"/>
      <c r="B53" s="306"/>
      <c r="C53" s="10">
        <v>4120</v>
      </c>
      <c r="D53" s="15" t="s">
        <v>46</v>
      </c>
      <c r="E53" s="251">
        <v>2967</v>
      </c>
    </row>
    <row r="54" spans="1:5" ht="17.25" customHeight="1">
      <c r="A54" s="19"/>
      <c r="B54" s="302">
        <v>75019</v>
      </c>
      <c r="C54" s="10"/>
      <c r="D54" s="14" t="s">
        <v>84</v>
      </c>
      <c r="E54" s="253">
        <f>SUM(E55:E60)</f>
        <v>208454</v>
      </c>
    </row>
    <row r="55" spans="1:5" ht="13.5" customHeight="1">
      <c r="A55" s="19"/>
      <c r="B55" s="303"/>
      <c r="C55" s="10">
        <v>3030</v>
      </c>
      <c r="D55" s="15" t="s">
        <v>79</v>
      </c>
      <c r="E55" s="251">
        <v>180712</v>
      </c>
    </row>
    <row r="56" spans="1:5" ht="15" customHeight="1">
      <c r="A56" s="19"/>
      <c r="B56" s="303"/>
      <c r="C56" s="10">
        <v>4210</v>
      </c>
      <c r="D56" s="15" t="s">
        <v>47</v>
      </c>
      <c r="E56" s="251">
        <v>16842</v>
      </c>
    </row>
    <row r="57" spans="1:5" ht="15" customHeight="1">
      <c r="A57" s="19"/>
      <c r="B57" s="303"/>
      <c r="C57" s="10">
        <v>4270</v>
      </c>
      <c r="D57" s="15" t="s">
        <v>56</v>
      </c>
      <c r="E57" s="251">
        <v>1300</v>
      </c>
    </row>
    <row r="58" spans="1:5" ht="15" customHeight="1">
      <c r="A58" s="19"/>
      <c r="B58" s="303"/>
      <c r="C58" s="10">
        <v>4300</v>
      </c>
      <c r="D58" s="15" t="s">
        <v>42</v>
      </c>
      <c r="E58" s="251">
        <v>4600</v>
      </c>
    </row>
    <row r="59" spans="1:5" ht="15" customHeight="1">
      <c r="A59" s="19"/>
      <c r="B59" s="303"/>
      <c r="C59" s="10">
        <v>4410</v>
      </c>
      <c r="D59" s="15" t="s">
        <v>49</v>
      </c>
      <c r="E59" s="251">
        <v>2000</v>
      </c>
    </row>
    <row r="60" spans="1:5" ht="15" customHeight="1">
      <c r="A60" s="19"/>
      <c r="B60" s="303"/>
      <c r="C60" s="10">
        <v>4420</v>
      </c>
      <c r="D60" s="15" t="s">
        <v>85</v>
      </c>
      <c r="E60" s="251">
        <v>3000</v>
      </c>
    </row>
    <row r="61" spans="1:5" ht="14.25" customHeight="1">
      <c r="A61" s="19"/>
      <c r="B61" s="517">
        <v>75020</v>
      </c>
      <c r="C61" s="10"/>
      <c r="D61" s="14" t="s">
        <v>35</v>
      </c>
      <c r="E61" s="253">
        <f>SUM(E62:E79)</f>
        <v>3733362</v>
      </c>
    </row>
    <row r="62" spans="1:5" ht="14.25" customHeight="1">
      <c r="A62" s="19"/>
      <c r="B62" s="518"/>
      <c r="C62" s="10">
        <v>3020</v>
      </c>
      <c r="D62" s="15" t="s">
        <v>68</v>
      </c>
      <c r="E62" s="251">
        <v>4000</v>
      </c>
    </row>
    <row r="63" spans="1:5" ht="15" customHeight="1">
      <c r="A63" s="19"/>
      <c r="B63" s="518"/>
      <c r="C63" s="10">
        <v>4010</v>
      </c>
      <c r="D63" s="15" t="s">
        <v>43</v>
      </c>
      <c r="E63" s="251">
        <v>1878438</v>
      </c>
    </row>
    <row r="64" spans="1:5" ht="15" customHeight="1">
      <c r="A64" s="19"/>
      <c r="B64" s="518"/>
      <c r="C64" s="10">
        <v>4040</v>
      </c>
      <c r="D64" s="15" t="s">
        <v>55</v>
      </c>
      <c r="E64" s="251">
        <v>133601</v>
      </c>
    </row>
    <row r="65" spans="1:5" ht="15" customHeight="1">
      <c r="A65" s="19"/>
      <c r="B65" s="518"/>
      <c r="C65" s="10">
        <v>4110</v>
      </c>
      <c r="D65" s="15" t="s">
        <v>45</v>
      </c>
      <c r="E65" s="251">
        <v>343610</v>
      </c>
    </row>
    <row r="66" spans="1:5" ht="15" customHeight="1">
      <c r="A66" s="19"/>
      <c r="B66" s="518"/>
      <c r="C66" s="10">
        <v>4120</v>
      </c>
      <c r="D66" s="15" t="s">
        <v>46</v>
      </c>
      <c r="E66" s="251">
        <v>48860</v>
      </c>
    </row>
    <row r="67" spans="1:5" ht="15" customHeight="1">
      <c r="A67" s="19"/>
      <c r="B67" s="518"/>
      <c r="C67" s="10">
        <v>4210</v>
      </c>
      <c r="D67" s="17" t="s">
        <v>179</v>
      </c>
      <c r="E67" s="251">
        <v>459741</v>
      </c>
    </row>
    <row r="68" spans="1:5" ht="15" customHeight="1">
      <c r="A68" s="19"/>
      <c r="B68" s="518"/>
      <c r="C68" s="10">
        <v>4260</v>
      </c>
      <c r="D68" s="17" t="s">
        <v>142</v>
      </c>
      <c r="E68" s="251">
        <v>28580</v>
      </c>
    </row>
    <row r="69" spans="1:5" ht="15" customHeight="1">
      <c r="A69" s="19"/>
      <c r="B69" s="518"/>
      <c r="C69" s="10">
        <v>4270</v>
      </c>
      <c r="D69" s="15" t="s">
        <v>56</v>
      </c>
      <c r="E69" s="251">
        <v>48982</v>
      </c>
    </row>
    <row r="70" spans="1:5" ht="15" customHeight="1">
      <c r="A70" s="19"/>
      <c r="B70" s="518"/>
      <c r="C70" s="10">
        <v>4280</v>
      </c>
      <c r="D70" s="15" t="s">
        <v>86</v>
      </c>
      <c r="E70" s="251">
        <v>6000</v>
      </c>
    </row>
    <row r="71" spans="1:5" ht="16.5" customHeight="1">
      <c r="A71" s="19"/>
      <c r="B71" s="518"/>
      <c r="C71" s="10">
        <v>4300</v>
      </c>
      <c r="D71" s="17" t="s">
        <v>169</v>
      </c>
      <c r="E71" s="251">
        <v>510429</v>
      </c>
    </row>
    <row r="72" spans="1:5" ht="15" customHeight="1">
      <c r="A72" s="19"/>
      <c r="B72" s="518"/>
      <c r="C72" s="10">
        <v>4410</v>
      </c>
      <c r="D72" s="15" t="s">
        <v>49</v>
      </c>
      <c r="E72" s="251">
        <v>6000</v>
      </c>
    </row>
    <row r="73" spans="1:5" ht="15" customHeight="1">
      <c r="A73" s="19"/>
      <c r="B73" s="518"/>
      <c r="C73" s="10">
        <v>4420</v>
      </c>
      <c r="D73" s="15" t="s">
        <v>85</v>
      </c>
      <c r="E73" s="251">
        <v>2000</v>
      </c>
    </row>
    <row r="74" spans="1:5" ht="15" customHeight="1">
      <c r="A74" s="19"/>
      <c r="B74" s="518"/>
      <c r="C74" s="10">
        <v>4430</v>
      </c>
      <c r="D74" s="15" t="s">
        <v>50</v>
      </c>
      <c r="E74" s="251">
        <v>60527</v>
      </c>
    </row>
    <row r="75" spans="1:5" ht="15" customHeight="1">
      <c r="A75" s="19"/>
      <c r="B75" s="518"/>
      <c r="C75" s="10">
        <v>4440</v>
      </c>
      <c r="D75" s="15" t="s">
        <v>51</v>
      </c>
      <c r="E75" s="251">
        <v>48990</v>
      </c>
    </row>
    <row r="76" spans="1:5" ht="15" customHeight="1">
      <c r="A76" s="19"/>
      <c r="B76" s="518"/>
      <c r="C76" s="10">
        <v>4530</v>
      </c>
      <c r="D76" s="15" t="s">
        <v>87</v>
      </c>
      <c r="E76" s="251">
        <v>2000</v>
      </c>
    </row>
    <row r="77" spans="1:5" ht="14.25" customHeight="1">
      <c r="A77" s="19"/>
      <c r="B77" s="153"/>
      <c r="C77" s="10">
        <v>4610</v>
      </c>
      <c r="D77" s="15" t="s">
        <v>370</v>
      </c>
      <c r="E77" s="251">
        <v>500</v>
      </c>
    </row>
    <row r="78" spans="1:5" ht="12" customHeight="1">
      <c r="A78" s="19"/>
      <c r="B78" s="153"/>
      <c r="C78" s="10">
        <v>6050</v>
      </c>
      <c r="D78" s="15" t="s">
        <v>76</v>
      </c>
      <c r="E78" s="251">
        <v>57054</v>
      </c>
    </row>
    <row r="79" spans="1:5" ht="15" customHeight="1">
      <c r="A79" s="19"/>
      <c r="B79" s="153"/>
      <c r="C79" s="10">
        <v>6060</v>
      </c>
      <c r="D79" s="15" t="s">
        <v>176</v>
      </c>
      <c r="E79" s="251">
        <v>94050</v>
      </c>
    </row>
    <row r="80" spans="1:5" ht="15" customHeight="1">
      <c r="A80" s="19"/>
      <c r="B80" s="302">
        <v>75045</v>
      </c>
      <c r="C80" s="10"/>
      <c r="D80" s="14" t="s">
        <v>21</v>
      </c>
      <c r="E80" s="253">
        <f>SUM(E81:E86)</f>
        <v>32000</v>
      </c>
    </row>
    <row r="81" spans="1:5" ht="12.75" customHeight="1">
      <c r="A81" s="19"/>
      <c r="B81" s="303"/>
      <c r="C81" s="10">
        <v>3030</v>
      </c>
      <c r="D81" s="15" t="s">
        <v>63</v>
      </c>
      <c r="E81" s="251">
        <v>5144</v>
      </c>
    </row>
    <row r="82" spans="1:5" ht="11.25" customHeight="1">
      <c r="A82" s="19"/>
      <c r="B82" s="303"/>
      <c r="C82" s="24">
        <v>4110</v>
      </c>
      <c r="D82" s="26" t="s">
        <v>139</v>
      </c>
      <c r="E82" s="251">
        <v>1300</v>
      </c>
    </row>
    <row r="83" spans="1:5" ht="12.75" customHeight="1">
      <c r="A83" s="19"/>
      <c r="B83" s="303"/>
      <c r="C83" s="10">
        <v>4120</v>
      </c>
      <c r="D83" s="15" t="s">
        <v>134</v>
      </c>
      <c r="E83" s="251">
        <v>200</v>
      </c>
    </row>
    <row r="84" spans="1:5" ht="11.25" customHeight="1">
      <c r="A84" s="19"/>
      <c r="B84" s="303"/>
      <c r="C84" s="10">
        <v>4210</v>
      </c>
      <c r="D84" s="15" t="s">
        <v>47</v>
      </c>
      <c r="E84" s="251">
        <v>2370</v>
      </c>
    </row>
    <row r="85" spans="1:5" ht="11.25" customHeight="1">
      <c r="A85" s="19"/>
      <c r="B85" s="303"/>
      <c r="C85" s="10">
        <v>4300</v>
      </c>
      <c r="D85" s="15" t="s">
        <v>42</v>
      </c>
      <c r="E85" s="251">
        <v>22870</v>
      </c>
    </row>
    <row r="86" spans="1:5" ht="12" customHeight="1">
      <c r="A86" s="19"/>
      <c r="B86" s="306"/>
      <c r="C86" s="24">
        <v>4410</v>
      </c>
      <c r="D86" s="26" t="s">
        <v>49</v>
      </c>
      <c r="E86" s="251">
        <v>116</v>
      </c>
    </row>
    <row r="87" spans="1:5" ht="15" customHeight="1">
      <c r="A87" s="19"/>
      <c r="B87" s="302">
        <v>75095</v>
      </c>
      <c r="C87" s="10"/>
      <c r="D87" s="14" t="s">
        <v>178</v>
      </c>
      <c r="E87" s="253">
        <f>SUM(E88:E91)</f>
        <v>80000</v>
      </c>
    </row>
    <row r="88" spans="1:5" ht="24.75" customHeight="1">
      <c r="A88" s="19"/>
      <c r="B88" s="303"/>
      <c r="C88" s="10">
        <v>3020</v>
      </c>
      <c r="D88" s="15" t="s">
        <v>326</v>
      </c>
      <c r="E88" s="275">
        <v>6000</v>
      </c>
    </row>
    <row r="89" spans="1:5" ht="14.25" customHeight="1">
      <c r="A89" s="19"/>
      <c r="B89" s="303"/>
      <c r="C89" s="10">
        <v>4090</v>
      </c>
      <c r="D89" s="15" t="s">
        <v>452</v>
      </c>
      <c r="E89" s="275">
        <v>4060</v>
      </c>
    </row>
    <row r="90" spans="1:5" ht="12.75" customHeight="1">
      <c r="A90" s="19"/>
      <c r="B90" s="303"/>
      <c r="C90" s="10">
        <v>4210</v>
      </c>
      <c r="D90" s="15" t="s">
        <v>47</v>
      </c>
      <c r="E90" s="275">
        <v>4000</v>
      </c>
    </row>
    <row r="91" spans="1:5" ht="12.75" customHeight="1">
      <c r="A91" s="21"/>
      <c r="B91" s="306"/>
      <c r="C91" s="10">
        <v>4300</v>
      </c>
      <c r="D91" s="15" t="s">
        <v>42</v>
      </c>
      <c r="E91" s="275">
        <v>65940</v>
      </c>
    </row>
    <row r="92" spans="1:5" ht="24" customHeight="1">
      <c r="A92" s="18">
        <v>754</v>
      </c>
      <c r="B92" s="297"/>
      <c r="C92" s="10"/>
      <c r="D92" s="16" t="s">
        <v>22</v>
      </c>
      <c r="E92" s="252">
        <f>SUM(E95+E115+E93)</f>
        <v>2244310</v>
      </c>
    </row>
    <row r="93" spans="1:5" ht="15.75" customHeight="1">
      <c r="A93" s="19"/>
      <c r="B93" s="302" t="s">
        <v>453</v>
      </c>
      <c r="C93" s="32"/>
      <c r="D93" s="14" t="s">
        <v>454</v>
      </c>
      <c r="E93" s="371">
        <f>SUM(E94)</f>
        <v>35000</v>
      </c>
    </row>
    <row r="94" spans="1:5" ht="12.75" customHeight="1">
      <c r="A94" s="19"/>
      <c r="B94" s="310"/>
      <c r="C94" s="10">
        <v>2950</v>
      </c>
      <c r="D94" s="15" t="s">
        <v>455</v>
      </c>
      <c r="E94" s="251">
        <v>35000</v>
      </c>
    </row>
    <row r="95" spans="1:5" ht="15.75" customHeight="1">
      <c r="A95" s="19"/>
      <c r="B95" s="302">
        <v>75411</v>
      </c>
      <c r="C95" s="10"/>
      <c r="D95" s="14" t="s">
        <v>24</v>
      </c>
      <c r="E95" s="253">
        <f>SUM(E96:E114)</f>
        <v>2208810</v>
      </c>
    </row>
    <row r="96" spans="1:5" ht="23.25" customHeight="1">
      <c r="A96" s="19"/>
      <c r="B96" s="303"/>
      <c r="C96" s="10">
        <v>3020</v>
      </c>
      <c r="D96" s="15" t="s">
        <v>289</v>
      </c>
      <c r="E96" s="251">
        <v>195800</v>
      </c>
    </row>
    <row r="97" spans="1:5" ht="12.75" customHeight="1">
      <c r="A97" s="19"/>
      <c r="B97" s="303"/>
      <c r="C97" s="10">
        <v>4010</v>
      </c>
      <c r="D97" s="15" t="s">
        <v>140</v>
      </c>
      <c r="E97" s="251">
        <v>17623</v>
      </c>
    </row>
    <row r="98" spans="1:5" ht="15" customHeight="1">
      <c r="A98" s="19"/>
      <c r="B98" s="303"/>
      <c r="C98" s="10">
        <v>4040</v>
      </c>
      <c r="D98" s="15" t="s">
        <v>55</v>
      </c>
      <c r="E98" s="251">
        <v>1400</v>
      </c>
    </row>
    <row r="99" spans="1:5" ht="15" customHeight="1">
      <c r="A99" s="19"/>
      <c r="B99" s="303"/>
      <c r="C99" s="10">
        <v>4050</v>
      </c>
      <c r="D99" s="15" t="s">
        <v>69</v>
      </c>
      <c r="E99" s="251">
        <v>1332232</v>
      </c>
    </row>
    <row r="100" spans="1:5" ht="14.25" customHeight="1">
      <c r="A100" s="19"/>
      <c r="B100" s="303"/>
      <c r="C100" s="10">
        <v>4060</v>
      </c>
      <c r="D100" s="15" t="s">
        <v>70</v>
      </c>
      <c r="E100" s="251">
        <v>40844</v>
      </c>
    </row>
    <row r="101" spans="1:5" ht="15" customHeight="1">
      <c r="A101" s="19"/>
      <c r="B101" s="303"/>
      <c r="C101" s="10">
        <v>4070</v>
      </c>
      <c r="D101" s="15" t="s">
        <v>71</v>
      </c>
      <c r="E101" s="251">
        <v>112118</v>
      </c>
    </row>
    <row r="102" spans="1:5" ht="13.5" customHeight="1">
      <c r="A102" s="19"/>
      <c r="B102" s="303"/>
      <c r="C102" s="10">
        <v>4080</v>
      </c>
      <c r="D102" s="15" t="s">
        <v>75</v>
      </c>
      <c r="E102" s="251">
        <v>38500</v>
      </c>
    </row>
    <row r="103" spans="1:5" ht="15" customHeight="1">
      <c r="A103" s="19"/>
      <c r="B103" s="303"/>
      <c r="C103" s="10">
        <v>4110</v>
      </c>
      <c r="D103" s="15" t="s">
        <v>45</v>
      </c>
      <c r="E103" s="251">
        <v>3582</v>
      </c>
    </row>
    <row r="104" spans="1:5" ht="15" customHeight="1">
      <c r="A104" s="19"/>
      <c r="B104" s="303"/>
      <c r="C104" s="10">
        <v>4120</v>
      </c>
      <c r="D104" s="15" t="s">
        <v>46</v>
      </c>
      <c r="E104" s="251">
        <v>466</v>
      </c>
    </row>
    <row r="105" spans="1:5" ht="15" customHeight="1">
      <c r="A105" s="19"/>
      <c r="B105" s="303"/>
      <c r="C105" s="10">
        <v>4210</v>
      </c>
      <c r="D105" s="15" t="s">
        <v>47</v>
      </c>
      <c r="E105" s="251">
        <v>156545</v>
      </c>
    </row>
    <row r="106" spans="1:5" ht="15" customHeight="1">
      <c r="A106" s="19"/>
      <c r="B106" s="303"/>
      <c r="C106" s="10">
        <v>4220</v>
      </c>
      <c r="D106" s="15" t="s">
        <v>72</v>
      </c>
      <c r="E106" s="251">
        <v>1700</v>
      </c>
    </row>
    <row r="107" spans="1:5" ht="15" customHeight="1">
      <c r="A107" s="19"/>
      <c r="B107" s="303"/>
      <c r="C107" s="10">
        <v>4260</v>
      </c>
      <c r="D107" s="15" t="s">
        <v>48</v>
      </c>
      <c r="E107" s="251">
        <v>20000</v>
      </c>
    </row>
    <row r="108" spans="1:5" ht="15" customHeight="1">
      <c r="A108" s="19"/>
      <c r="B108" s="303"/>
      <c r="C108" s="10">
        <v>4270</v>
      </c>
      <c r="D108" s="15" t="s">
        <v>56</v>
      </c>
      <c r="E108" s="251">
        <v>75000</v>
      </c>
    </row>
    <row r="109" spans="1:5" ht="15" customHeight="1">
      <c r="A109" s="19"/>
      <c r="B109" s="303"/>
      <c r="C109" s="10">
        <v>4280</v>
      </c>
      <c r="D109" s="15" t="s">
        <v>86</v>
      </c>
      <c r="E109" s="251">
        <v>8500</v>
      </c>
    </row>
    <row r="110" spans="1:5" ht="15" customHeight="1">
      <c r="A110" s="19"/>
      <c r="B110" s="303"/>
      <c r="C110" s="10">
        <v>4300</v>
      </c>
      <c r="D110" s="15" t="s">
        <v>42</v>
      </c>
      <c r="E110" s="251">
        <v>69000</v>
      </c>
    </row>
    <row r="111" spans="1:5" ht="15" customHeight="1">
      <c r="A111" s="19"/>
      <c r="B111" s="303"/>
      <c r="C111" s="10">
        <v>4410</v>
      </c>
      <c r="D111" s="15" t="s">
        <v>49</v>
      </c>
      <c r="E111" s="251">
        <v>7500</v>
      </c>
    </row>
    <row r="112" spans="1:5" ht="15" customHeight="1">
      <c r="A112" s="19"/>
      <c r="B112" s="303"/>
      <c r="C112" s="10">
        <v>4430</v>
      </c>
      <c r="D112" s="15" t="s">
        <v>132</v>
      </c>
      <c r="E112" s="251">
        <v>6000</v>
      </c>
    </row>
    <row r="113" spans="1:5" ht="15" customHeight="1">
      <c r="A113" s="19"/>
      <c r="B113" s="303"/>
      <c r="C113" s="24">
        <v>4480</v>
      </c>
      <c r="D113" s="26" t="s">
        <v>52</v>
      </c>
      <c r="E113" s="251">
        <v>7000</v>
      </c>
    </row>
    <row r="114" spans="1:5" ht="15" customHeight="1">
      <c r="A114" s="19"/>
      <c r="B114" s="303"/>
      <c r="C114" s="24">
        <v>6060</v>
      </c>
      <c r="D114" s="26" t="s">
        <v>456</v>
      </c>
      <c r="E114" s="251">
        <v>115000</v>
      </c>
    </row>
    <row r="115" spans="1:5" ht="12.75" customHeight="1">
      <c r="A115" s="19"/>
      <c r="B115" s="302">
        <v>75414</v>
      </c>
      <c r="C115" s="10"/>
      <c r="D115" s="14" t="s">
        <v>162</v>
      </c>
      <c r="E115" s="253">
        <f>SUM(E116:E117)</f>
        <v>500</v>
      </c>
    </row>
    <row r="116" spans="1:5" ht="12.75" customHeight="1">
      <c r="A116" s="19"/>
      <c r="B116" s="303"/>
      <c r="C116" s="10">
        <v>4210</v>
      </c>
      <c r="D116" s="15" t="s">
        <v>47</v>
      </c>
      <c r="E116" s="251">
        <v>250</v>
      </c>
    </row>
    <row r="117" spans="1:5" ht="11.25" customHeight="1">
      <c r="A117" s="21"/>
      <c r="B117" s="306"/>
      <c r="C117" s="10">
        <v>4300</v>
      </c>
      <c r="D117" s="15" t="s">
        <v>42</v>
      </c>
      <c r="E117" s="251">
        <v>250</v>
      </c>
    </row>
    <row r="118" spans="1:5" ht="12" customHeight="1">
      <c r="A118" s="269">
        <v>757</v>
      </c>
      <c r="B118" s="297"/>
      <c r="C118" s="10"/>
      <c r="D118" s="16" t="s">
        <v>153</v>
      </c>
      <c r="E118" s="252">
        <f>SUM(E119+E121)</f>
        <v>259392</v>
      </c>
    </row>
    <row r="119" spans="1:5" ht="27" customHeight="1">
      <c r="A119" s="270"/>
      <c r="B119" s="511">
        <v>75702</v>
      </c>
      <c r="C119" s="10"/>
      <c r="D119" s="14" t="s">
        <v>154</v>
      </c>
      <c r="E119" s="253">
        <f>SUM(E120)</f>
        <v>213196</v>
      </c>
    </row>
    <row r="120" spans="1:5" ht="25.5" customHeight="1">
      <c r="A120" s="270"/>
      <c r="B120" s="511"/>
      <c r="C120" s="10">
        <v>8070</v>
      </c>
      <c r="D120" s="15" t="s">
        <v>311</v>
      </c>
      <c r="E120" s="275">
        <v>213196</v>
      </c>
    </row>
    <row r="121" spans="1:5" ht="39" customHeight="1">
      <c r="A121" s="270"/>
      <c r="B121" s="511">
        <v>75704</v>
      </c>
      <c r="C121" s="10"/>
      <c r="D121" s="14" t="s">
        <v>174</v>
      </c>
      <c r="E121" s="253">
        <f>SUM(E122)</f>
        <v>46196</v>
      </c>
    </row>
    <row r="122" spans="1:5" ht="14.25" customHeight="1">
      <c r="A122" s="257"/>
      <c r="B122" s="511"/>
      <c r="C122" s="10">
        <v>8020</v>
      </c>
      <c r="D122" s="15" t="s">
        <v>310</v>
      </c>
      <c r="E122" s="275">
        <v>46196</v>
      </c>
    </row>
    <row r="123" spans="1:5" ht="13.5" customHeight="1">
      <c r="A123" s="269">
        <v>758</v>
      </c>
      <c r="B123" s="299"/>
      <c r="C123" s="10"/>
      <c r="D123" s="16" t="s">
        <v>89</v>
      </c>
      <c r="E123" s="252">
        <f>SUM(E124)</f>
        <v>413725</v>
      </c>
    </row>
    <row r="124" spans="1:5" ht="15" customHeight="1">
      <c r="A124" s="270"/>
      <c r="B124" s="302">
        <v>75818</v>
      </c>
      <c r="C124" s="10"/>
      <c r="D124" s="14" t="s">
        <v>238</v>
      </c>
      <c r="E124" s="253">
        <f>SUM(E125)</f>
        <v>413725</v>
      </c>
    </row>
    <row r="125" spans="1:5" ht="13.5" customHeight="1">
      <c r="A125" s="270"/>
      <c r="B125" s="303"/>
      <c r="C125" s="29">
        <v>4810</v>
      </c>
      <c r="D125" s="15" t="s">
        <v>239</v>
      </c>
      <c r="E125" s="275">
        <v>413725</v>
      </c>
    </row>
    <row r="126" spans="1:5" ht="47.25" customHeight="1">
      <c r="A126" s="257"/>
      <c r="B126" s="306"/>
      <c r="C126" s="24"/>
      <c r="D126" s="15" t="s">
        <v>457</v>
      </c>
      <c r="E126" s="275"/>
    </row>
    <row r="127" spans="1:5" ht="13.5" customHeight="1">
      <c r="A127" s="269">
        <v>801</v>
      </c>
      <c r="B127" s="297"/>
      <c r="C127" s="10"/>
      <c r="D127" s="16" t="s">
        <v>91</v>
      </c>
      <c r="E127" s="252">
        <f>SUM(E128+E143+E158+E179+E193+E209+E224+E240+E242+E244)</f>
        <v>11834996</v>
      </c>
    </row>
    <row r="128" spans="1:5" ht="15.75" customHeight="1">
      <c r="A128" s="19"/>
      <c r="B128" s="102">
        <v>80102</v>
      </c>
      <c r="C128" s="10"/>
      <c r="D128" s="14" t="s">
        <v>92</v>
      </c>
      <c r="E128" s="372">
        <f>SUM(E129:E142)</f>
        <v>1057107</v>
      </c>
    </row>
    <row r="129" spans="1:5" ht="22.5" customHeight="1">
      <c r="A129" s="19"/>
      <c r="B129" s="153"/>
      <c r="C129" s="10">
        <v>3020</v>
      </c>
      <c r="D129" s="15" t="s">
        <v>177</v>
      </c>
      <c r="E129" s="275">
        <v>56250</v>
      </c>
    </row>
    <row r="130" spans="1:5" ht="14.25" customHeight="1">
      <c r="A130" s="19"/>
      <c r="B130" s="153"/>
      <c r="C130" s="10">
        <v>4010</v>
      </c>
      <c r="D130" s="15" t="s">
        <v>43</v>
      </c>
      <c r="E130" s="275">
        <v>687777</v>
      </c>
    </row>
    <row r="131" spans="1:5" ht="15" customHeight="1">
      <c r="A131" s="19"/>
      <c r="B131" s="153"/>
      <c r="C131" s="10">
        <v>4040</v>
      </c>
      <c r="D131" s="15" t="s">
        <v>55</v>
      </c>
      <c r="E131" s="275">
        <v>69050</v>
      </c>
    </row>
    <row r="132" spans="1:5" ht="15" customHeight="1">
      <c r="A132" s="21"/>
      <c r="B132" s="104"/>
      <c r="C132" s="10">
        <v>4110</v>
      </c>
      <c r="D132" s="15" t="s">
        <v>45</v>
      </c>
      <c r="E132" s="275">
        <v>136153</v>
      </c>
    </row>
    <row r="133" spans="1:5" ht="15" customHeight="1">
      <c r="A133" s="18"/>
      <c r="B133" s="102"/>
      <c r="C133" s="10">
        <v>4120</v>
      </c>
      <c r="D133" s="15" t="s">
        <v>46</v>
      </c>
      <c r="E133" s="275">
        <v>18542</v>
      </c>
    </row>
    <row r="134" spans="1:5" ht="15" customHeight="1">
      <c r="A134" s="19"/>
      <c r="B134" s="153"/>
      <c r="C134" s="10">
        <v>4210</v>
      </c>
      <c r="D134" s="15" t="s">
        <v>47</v>
      </c>
      <c r="E134" s="275">
        <v>18250</v>
      </c>
    </row>
    <row r="135" spans="1:5" ht="15" customHeight="1">
      <c r="A135" s="19"/>
      <c r="B135" s="153"/>
      <c r="C135" s="10">
        <v>4240</v>
      </c>
      <c r="D135" s="15" t="s">
        <v>93</v>
      </c>
      <c r="E135" s="275">
        <v>3250</v>
      </c>
    </row>
    <row r="136" spans="1:5" ht="15" customHeight="1">
      <c r="A136" s="19"/>
      <c r="B136" s="153"/>
      <c r="C136" s="10">
        <v>4260</v>
      </c>
      <c r="D136" s="15" t="s">
        <v>48</v>
      </c>
      <c r="E136" s="275">
        <v>9230</v>
      </c>
    </row>
    <row r="137" spans="1:5" ht="15" customHeight="1">
      <c r="A137" s="19"/>
      <c r="B137" s="153"/>
      <c r="C137" s="10">
        <v>4270</v>
      </c>
      <c r="D137" s="15" t="s">
        <v>56</v>
      </c>
      <c r="E137" s="275">
        <v>450</v>
      </c>
    </row>
    <row r="138" spans="1:5" ht="15" customHeight="1">
      <c r="A138" s="19"/>
      <c r="B138" s="153"/>
      <c r="C138" s="10">
        <v>4280</v>
      </c>
      <c r="D138" s="15" t="s">
        <v>86</v>
      </c>
      <c r="E138" s="275">
        <v>1750</v>
      </c>
    </row>
    <row r="139" spans="1:5" ht="15" customHeight="1">
      <c r="A139" s="19"/>
      <c r="B139" s="153"/>
      <c r="C139" s="10">
        <v>4300</v>
      </c>
      <c r="D139" s="15" t="s">
        <v>42</v>
      </c>
      <c r="E139" s="275">
        <v>10500</v>
      </c>
    </row>
    <row r="140" spans="1:5" ht="15" customHeight="1">
      <c r="A140" s="19"/>
      <c r="B140" s="153"/>
      <c r="C140" s="10">
        <v>4410</v>
      </c>
      <c r="D140" s="15" t="s">
        <v>49</v>
      </c>
      <c r="E140" s="275">
        <v>400</v>
      </c>
    </row>
    <row r="141" spans="1:5" ht="15" customHeight="1">
      <c r="A141" s="19"/>
      <c r="B141" s="153"/>
      <c r="C141" s="10">
        <v>4430</v>
      </c>
      <c r="D141" s="15" t="s">
        <v>50</v>
      </c>
      <c r="E141" s="275">
        <v>800</v>
      </c>
    </row>
    <row r="142" spans="1:5" ht="15" customHeight="1">
      <c r="A142" s="19"/>
      <c r="B142" s="104"/>
      <c r="C142" s="10">
        <v>4440</v>
      </c>
      <c r="D142" s="15" t="s">
        <v>51</v>
      </c>
      <c r="E142" s="275">
        <v>44705</v>
      </c>
    </row>
    <row r="143" spans="1:5" ht="15.75" customHeight="1">
      <c r="A143" s="19"/>
      <c r="B143" s="302">
        <v>80111</v>
      </c>
      <c r="C143" s="10"/>
      <c r="D143" s="14" t="s">
        <v>94</v>
      </c>
      <c r="E143" s="281">
        <f>SUM(E144:E157)</f>
        <v>637171</v>
      </c>
    </row>
    <row r="144" spans="1:5" ht="14.25" customHeight="1">
      <c r="A144" s="19"/>
      <c r="B144" s="303"/>
      <c r="C144" s="10">
        <v>3020</v>
      </c>
      <c r="D144" s="15" t="s">
        <v>68</v>
      </c>
      <c r="E144" s="275">
        <v>4000</v>
      </c>
    </row>
    <row r="145" spans="1:5" ht="15" customHeight="1">
      <c r="A145" s="19"/>
      <c r="B145" s="303"/>
      <c r="C145" s="10">
        <v>4010</v>
      </c>
      <c r="D145" s="15" t="s">
        <v>43</v>
      </c>
      <c r="E145" s="275">
        <v>439048</v>
      </c>
    </row>
    <row r="146" spans="1:5" ht="15" customHeight="1">
      <c r="A146" s="19"/>
      <c r="B146" s="303"/>
      <c r="C146" s="10">
        <v>4040</v>
      </c>
      <c r="D146" s="15" t="s">
        <v>55</v>
      </c>
      <c r="E146" s="275">
        <v>33440</v>
      </c>
    </row>
    <row r="147" spans="1:5" ht="15" customHeight="1">
      <c r="A147" s="19"/>
      <c r="B147" s="303"/>
      <c r="C147" s="10">
        <v>4110</v>
      </c>
      <c r="D147" s="15" t="s">
        <v>45</v>
      </c>
      <c r="E147" s="275">
        <v>83497</v>
      </c>
    </row>
    <row r="148" spans="1:5" ht="15" customHeight="1">
      <c r="A148" s="19"/>
      <c r="B148" s="303"/>
      <c r="C148" s="10">
        <v>4120</v>
      </c>
      <c r="D148" s="15" t="s">
        <v>46</v>
      </c>
      <c r="E148" s="275">
        <v>11371</v>
      </c>
    </row>
    <row r="149" spans="1:5" ht="15" customHeight="1">
      <c r="A149" s="19"/>
      <c r="B149" s="303"/>
      <c r="C149" s="10">
        <v>4210</v>
      </c>
      <c r="D149" s="15" t="s">
        <v>47</v>
      </c>
      <c r="E149" s="275">
        <v>14250</v>
      </c>
    </row>
    <row r="150" spans="1:5" ht="14.25" customHeight="1">
      <c r="A150" s="19"/>
      <c r="B150" s="303"/>
      <c r="C150" s="10">
        <v>4240</v>
      </c>
      <c r="D150" s="15" t="s">
        <v>93</v>
      </c>
      <c r="E150" s="275">
        <v>3250</v>
      </c>
    </row>
    <row r="151" spans="1:5" ht="12.75" customHeight="1">
      <c r="A151" s="19"/>
      <c r="B151" s="303"/>
      <c r="C151" s="10">
        <v>4260</v>
      </c>
      <c r="D151" s="15" t="s">
        <v>48</v>
      </c>
      <c r="E151" s="275">
        <v>7420</v>
      </c>
    </row>
    <row r="152" spans="1:5" ht="15" customHeight="1">
      <c r="A152" s="19"/>
      <c r="B152" s="303"/>
      <c r="C152" s="10">
        <v>4270</v>
      </c>
      <c r="D152" s="15" t="s">
        <v>56</v>
      </c>
      <c r="E152" s="275">
        <v>450</v>
      </c>
    </row>
    <row r="153" spans="1:5" ht="15" customHeight="1">
      <c r="A153" s="19"/>
      <c r="B153" s="303"/>
      <c r="C153" s="10">
        <v>4280</v>
      </c>
      <c r="D153" s="15" t="s">
        <v>86</v>
      </c>
      <c r="E153" s="275">
        <v>1750</v>
      </c>
    </row>
    <row r="154" spans="1:5" ht="15" customHeight="1">
      <c r="A154" s="19"/>
      <c r="B154" s="303"/>
      <c r="C154" s="10">
        <v>4300</v>
      </c>
      <c r="D154" s="15" t="s">
        <v>42</v>
      </c>
      <c r="E154" s="275">
        <v>9500</v>
      </c>
    </row>
    <row r="155" spans="1:5" ht="15" customHeight="1">
      <c r="A155" s="19"/>
      <c r="B155" s="303"/>
      <c r="C155" s="10">
        <v>4410</v>
      </c>
      <c r="D155" s="15" t="s">
        <v>49</v>
      </c>
      <c r="E155" s="275">
        <v>400</v>
      </c>
    </row>
    <row r="156" spans="1:5" ht="15" customHeight="1">
      <c r="A156" s="19"/>
      <c r="B156" s="303"/>
      <c r="C156" s="10">
        <v>4430</v>
      </c>
      <c r="D156" s="15" t="s">
        <v>50</v>
      </c>
      <c r="E156" s="275">
        <v>800</v>
      </c>
    </row>
    <row r="157" spans="1:5" ht="15" customHeight="1">
      <c r="A157" s="19"/>
      <c r="B157" s="306"/>
      <c r="C157" s="10">
        <v>4440</v>
      </c>
      <c r="D157" s="15" t="s">
        <v>51</v>
      </c>
      <c r="E157" s="275">
        <v>27995</v>
      </c>
    </row>
    <row r="158" spans="1:5" ht="15" customHeight="1">
      <c r="A158" s="19"/>
      <c r="B158" s="102">
        <v>80120</v>
      </c>
      <c r="C158" s="10"/>
      <c r="D158" s="14" t="s">
        <v>95</v>
      </c>
      <c r="E158" s="253">
        <f>SUM(E159:E178)</f>
        <v>3398364</v>
      </c>
    </row>
    <row r="159" spans="1:5" ht="25.5" customHeight="1">
      <c r="A159" s="19"/>
      <c r="B159" s="153"/>
      <c r="C159" s="29">
        <v>2540</v>
      </c>
      <c r="D159" s="15" t="s">
        <v>96</v>
      </c>
      <c r="E159" s="275">
        <v>265398</v>
      </c>
    </row>
    <row r="160" spans="1:5" ht="15" customHeight="1">
      <c r="A160" s="19"/>
      <c r="B160" s="153"/>
      <c r="C160" s="31"/>
      <c r="D160" s="26" t="s">
        <v>401</v>
      </c>
      <c r="E160" s="275"/>
    </row>
    <row r="161" spans="1:5" ht="15" customHeight="1">
      <c r="A161" s="19"/>
      <c r="B161" s="153"/>
      <c r="C161" s="31"/>
      <c r="D161" s="26" t="s">
        <v>402</v>
      </c>
      <c r="E161" s="275"/>
    </row>
    <row r="162" spans="1:5" ht="15" customHeight="1">
      <c r="A162" s="19"/>
      <c r="B162" s="153"/>
      <c r="C162" s="10">
        <v>3020</v>
      </c>
      <c r="D162" s="15" t="s">
        <v>78</v>
      </c>
      <c r="E162" s="275">
        <v>8892</v>
      </c>
    </row>
    <row r="163" spans="1:5" ht="12" customHeight="1">
      <c r="A163" s="19"/>
      <c r="B163" s="153"/>
      <c r="C163" s="10">
        <v>4010</v>
      </c>
      <c r="D163" s="15" t="s">
        <v>43</v>
      </c>
      <c r="E163" s="275">
        <v>1330943</v>
      </c>
    </row>
    <row r="164" spans="1:5" ht="15" customHeight="1">
      <c r="A164" s="19"/>
      <c r="B164" s="153"/>
      <c r="C164" s="10">
        <v>4040</v>
      </c>
      <c r="D164" s="15" t="s">
        <v>55</v>
      </c>
      <c r="E164" s="275">
        <v>116360</v>
      </c>
    </row>
    <row r="165" spans="1:5" ht="15" customHeight="1">
      <c r="A165" s="19"/>
      <c r="B165" s="153"/>
      <c r="C165" s="10">
        <v>4110</v>
      </c>
      <c r="D165" s="15" t="s">
        <v>45</v>
      </c>
      <c r="E165" s="275">
        <v>259485</v>
      </c>
    </row>
    <row r="166" spans="1:5" ht="15" customHeight="1">
      <c r="A166" s="19"/>
      <c r="B166" s="153"/>
      <c r="C166" s="10">
        <v>4120</v>
      </c>
      <c r="D166" s="15" t="s">
        <v>46</v>
      </c>
      <c r="E166" s="275">
        <v>35337</v>
      </c>
    </row>
    <row r="167" spans="1:5" ht="12.75" customHeight="1">
      <c r="A167" s="19"/>
      <c r="B167" s="153"/>
      <c r="C167" s="10">
        <v>4140</v>
      </c>
      <c r="D167" s="15" t="s">
        <v>97</v>
      </c>
      <c r="E167" s="275">
        <v>5000</v>
      </c>
    </row>
    <row r="168" spans="1:5" ht="15" customHeight="1">
      <c r="A168" s="19"/>
      <c r="B168" s="153"/>
      <c r="C168" s="10">
        <v>4210</v>
      </c>
      <c r="D168" s="15" t="s">
        <v>47</v>
      </c>
      <c r="E168" s="275">
        <v>15500</v>
      </c>
    </row>
    <row r="169" spans="1:5" ht="14.25" customHeight="1">
      <c r="A169" s="19"/>
      <c r="B169" s="153"/>
      <c r="C169" s="10">
        <v>4240</v>
      </c>
      <c r="D169" s="15" t="s">
        <v>93</v>
      </c>
      <c r="E169" s="275">
        <v>8000</v>
      </c>
    </row>
    <row r="170" spans="1:5" ht="15" customHeight="1">
      <c r="A170" s="19"/>
      <c r="B170" s="153"/>
      <c r="C170" s="10">
        <v>4260</v>
      </c>
      <c r="D170" s="15" t="s">
        <v>48</v>
      </c>
      <c r="E170" s="275">
        <v>63369</v>
      </c>
    </row>
    <row r="171" spans="1:5" ht="15" customHeight="1">
      <c r="A171" s="19"/>
      <c r="B171" s="153"/>
      <c r="C171" s="10">
        <v>4270</v>
      </c>
      <c r="D171" s="15" t="s">
        <v>56</v>
      </c>
      <c r="E171" s="275">
        <v>2000</v>
      </c>
    </row>
    <row r="172" spans="1:5" ht="15" customHeight="1">
      <c r="A172" s="19"/>
      <c r="B172" s="153"/>
      <c r="C172" s="10">
        <v>4280</v>
      </c>
      <c r="D172" s="15" t="s">
        <v>86</v>
      </c>
      <c r="E172" s="275">
        <v>2300</v>
      </c>
    </row>
    <row r="173" spans="1:5" ht="15" customHeight="1">
      <c r="A173" s="19"/>
      <c r="B173" s="153"/>
      <c r="C173" s="10">
        <v>4300</v>
      </c>
      <c r="D173" s="15" t="s">
        <v>42</v>
      </c>
      <c r="E173" s="275">
        <v>25800</v>
      </c>
    </row>
    <row r="174" spans="1:5" ht="15" customHeight="1">
      <c r="A174" s="19"/>
      <c r="B174" s="153"/>
      <c r="C174" s="10">
        <v>4410</v>
      </c>
      <c r="D174" s="15" t="s">
        <v>49</v>
      </c>
      <c r="E174" s="275">
        <v>1940</v>
      </c>
    </row>
    <row r="175" spans="1:5" ht="15" customHeight="1">
      <c r="A175" s="19"/>
      <c r="B175" s="153"/>
      <c r="C175" s="10">
        <v>4430</v>
      </c>
      <c r="D175" s="15" t="s">
        <v>50</v>
      </c>
      <c r="E175" s="275">
        <v>3000</v>
      </c>
    </row>
    <row r="176" spans="1:5" ht="12.75" customHeight="1">
      <c r="A176" s="19"/>
      <c r="B176" s="153"/>
      <c r="C176" s="10">
        <v>4440</v>
      </c>
      <c r="D176" s="15" t="s">
        <v>98</v>
      </c>
      <c r="E176" s="275">
        <v>86189</v>
      </c>
    </row>
    <row r="177" spans="1:5" ht="12.75" customHeight="1">
      <c r="A177" s="19"/>
      <c r="B177" s="153"/>
      <c r="C177" s="10">
        <v>4580</v>
      </c>
      <c r="D177" s="15" t="s">
        <v>123</v>
      </c>
      <c r="E177" s="275">
        <v>301</v>
      </c>
    </row>
    <row r="178" spans="1:5" ht="13.5" customHeight="1">
      <c r="A178" s="19"/>
      <c r="B178" s="104"/>
      <c r="C178" s="10">
        <v>6050</v>
      </c>
      <c r="D178" s="15" t="s">
        <v>88</v>
      </c>
      <c r="E178" s="275">
        <v>1168550</v>
      </c>
    </row>
    <row r="179" spans="1:5" ht="15" customHeight="1">
      <c r="A179" s="21"/>
      <c r="B179" s="104">
        <v>80123</v>
      </c>
      <c r="C179" s="10"/>
      <c r="D179" s="14" t="s">
        <v>290</v>
      </c>
      <c r="E179" s="253">
        <f>SUM(E180:E192)</f>
        <v>402566</v>
      </c>
    </row>
    <row r="180" spans="1:5" ht="14.25" customHeight="1">
      <c r="A180" s="18"/>
      <c r="B180" s="102"/>
      <c r="C180" s="10">
        <v>3020</v>
      </c>
      <c r="D180" s="15" t="s">
        <v>68</v>
      </c>
      <c r="E180" s="275">
        <v>700</v>
      </c>
    </row>
    <row r="181" spans="1:5" ht="15" customHeight="1">
      <c r="A181" s="19"/>
      <c r="B181" s="153"/>
      <c r="C181" s="10">
        <v>4010</v>
      </c>
      <c r="D181" s="15" t="s">
        <v>43</v>
      </c>
      <c r="E181" s="275">
        <v>272323</v>
      </c>
    </row>
    <row r="182" spans="1:5" ht="15" customHeight="1">
      <c r="A182" s="19"/>
      <c r="B182" s="153"/>
      <c r="C182" s="10">
        <v>4040</v>
      </c>
      <c r="D182" s="15" t="s">
        <v>55</v>
      </c>
      <c r="E182" s="275">
        <v>24410</v>
      </c>
    </row>
    <row r="183" spans="1:5" ht="15" customHeight="1">
      <c r="A183" s="19"/>
      <c r="B183" s="153"/>
      <c r="C183" s="10">
        <v>4110</v>
      </c>
      <c r="D183" s="15" t="s">
        <v>45</v>
      </c>
      <c r="E183" s="275">
        <v>53382</v>
      </c>
    </row>
    <row r="184" spans="1:5" ht="15" customHeight="1">
      <c r="A184" s="19"/>
      <c r="B184" s="153"/>
      <c r="C184" s="10">
        <v>4120</v>
      </c>
      <c r="D184" s="15" t="s">
        <v>46</v>
      </c>
      <c r="E184" s="275">
        <v>7270</v>
      </c>
    </row>
    <row r="185" spans="1:5" ht="15" customHeight="1">
      <c r="A185" s="19"/>
      <c r="B185" s="153"/>
      <c r="C185" s="10">
        <v>4210</v>
      </c>
      <c r="D185" s="15" t="s">
        <v>47</v>
      </c>
      <c r="E185" s="275">
        <v>4380</v>
      </c>
    </row>
    <row r="186" spans="1:5" ht="13.5" customHeight="1">
      <c r="A186" s="19"/>
      <c r="B186" s="153"/>
      <c r="C186" s="10">
        <v>4240</v>
      </c>
      <c r="D186" s="15" t="s">
        <v>93</v>
      </c>
      <c r="E186" s="275">
        <v>1800</v>
      </c>
    </row>
    <row r="187" spans="1:5" ht="15" customHeight="1">
      <c r="A187" s="19"/>
      <c r="B187" s="153"/>
      <c r="C187" s="10">
        <v>4260</v>
      </c>
      <c r="D187" s="15" t="s">
        <v>48</v>
      </c>
      <c r="E187" s="275">
        <v>16000</v>
      </c>
    </row>
    <row r="188" spans="1:5" ht="15" customHeight="1">
      <c r="A188" s="19"/>
      <c r="B188" s="153"/>
      <c r="C188" s="10">
        <v>4270</v>
      </c>
      <c r="D188" s="15" t="s">
        <v>56</v>
      </c>
      <c r="E188" s="275">
        <v>750</v>
      </c>
    </row>
    <row r="189" spans="1:5" ht="15" customHeight="1">
      <c r="A189" s="19"/>
      <c r="B189" s="153"/>
      <c r="C189" s="10">
        <v>4280</v>
      </c>
      <c r="D189" s="15" t="s">
        <v>86</v>
      </c>
      <c r="E189" s="275">
        <v>700</v>
      </c>
    </row>
    <row r="190" spans="1:5" ht="15" customHeight="1">
      <c r="A190" s="19"/>
      <c r="B190" s="153"/>
      <c r="C190" s="10">
        <v>4300</v>
      </c>
      <c r="D190" s="15" t="s">
        <v>42</v>
      </c>
      <c r="E190" s="275">
        <v>3000</v>
      </c>
    </row>
    <row r="191" spans="1:5" ht="15" customHeight="1">
      <c r="A191" s="19"/>
      <c r="B191" s="153"/>
      <c r="C191" s="10">
        <v>4410</v>
      </c>
      <c r="D191" s="15" t="s">
        <v>49</v>
      </c>
      <c r="E191" s="275">
        <v>150</v>
      </c>
    </row>
    <row r="192" spans="1:5" ht="15" customHeight="1">
      <c r="A192" s="19"/>
      <c r="B192" s="104"/>
      <c r="C192" s="10">
        <v>4440</v>
      </c>
      <c r="D192" s="15" t="s">
        <v>98</v>
      </c>
      <c r="E192" s="275">
        <v>17701</v>
      </c>
    </row>
    <row r="193" spans="1:5" ht="14.25" customHeight="1">
      <c r="A193" s="19"/>
      <c r="B193" s="102">
        <v>80130</v>
      </c>
      <c r="C193" s="10"/>
      <c r="D193" s="14" t="s">
        <v>129</v>
      </c>
      <c r="E193" s="253">
        <f>SUM(E194:E208)</f>
        <v>5147732</v>
      </c>
    </row>
    <row r="194" spans="1:5" ht="15.75" customHeight="1">
      <c r="A194" s="19"/>
      <c r="B194" s="153"/>
      <c r="C194" s="10">
        <v>3020</v>
      </c>
      <c r="D194" s="15" t="s">
        <v>68</v>
      </c>
      <c r="E194" s="275">
        <v>42834</v>
      </c>
    </row>
    <row r="195" spans="1:5" ht="15" customHeight="1">
      <c r="A195" s="19"/>
      <c r="B195" s="153"/>
      <c r="C195" s="10">
        <v>4010</v>
      </c>
      <c r="D195" s="15" t="s">
        <v>43</v>
      </c>
      <c r="E195" s="275">
        <v>3372990</v>
      </c>
    </row>
    <row r="196" spans="1:5" ht="15" customHeight="1">
      <c r="A196" s="19"/>
      <c r="B196" s="153"/>
      <c r="C196" s="10">
        <v>4040</v>
      </c>
      <c r="D196" s="15" t="s">
        <v>55</v>
      </c>
      <c r="E196" s="275">
        <v>280724</v>
      </c>
    </row>
    <row r="197" spans="1:5" ht="15" customHeight="1">
      <c r="A197" s="19"/>
      <c r="B197" s="153"/>
      <c r="C197" s="10">
        <v>4110</v>
      </c>
      <c r="D197" s="15" t="s">
        <v>45</v>
      </c>
      <c r="E197" s="275">
        <v>657304</v>
      </c>
    </row>
    <row r="198" spans="1:5" ht="15" customHeight="1">
      <c r="A198" s="19"/>
      <c r="B198" s="153"/>
      <c r="C198" s="10">
        <v>4120</v>
      </c>
      <c r="D198" s="15" t="s">
        <v>46</v>
      </c>
      <c r="E198" s="275">
        <v>89516</v>
      </c>
    </row>
    <row r="199" spans="1:5" ht="15" customHeight="1">
      <c r="A199" s="19"/>
      <c r="B199" s="153"/>
      <c r="C199" s="10">
        <v>4140</v>
      </c>
      <c r="D199" s="15" t="s">
        <v>291</v>
      </c>
      <c r="E199" s="275">
        <v>8500</v>
      </c>
    </row>
    <row r="200" spans="1:5" ht="15" customHeight="1">
      <c r="A200" s="19"/>
      <c r="B200" s="153"/>
      <c r="C200" s="10">
        <v>4210</v>
      </c>
      <c r="D200" s="15" t="s">
        <v>47</v>
      </c>
      <c r="E200" s="275">
        <v>45000</v>
      </c>
    </row>
    <row r="201" spans="1:5" ht="13.5" customHeight="1">
      <c r="A201" s="267"/>
      <c r="B201" s="518"/>
      <c r="C201" s="10">
        <v>4240</v>
      </c>
      <c r="D201" s="15" t="s">
        <v>93</v>
      </c>
      <c r="E201" s="275">
        <v>11420</v>
      </c>
    </row>
    <row r="202" spans="1:5" ht="12" customHeight="1">
      <c r="A202" s="267"/>
      <c r="B202" s="518"/>
      <c r="C202" s="10">
        <v>4260</v>
      </c>
      <c r="D202" s="15" t="s">
        <v>48</v>
      </c>
      <c r="E202" s="275">
        <v>201693</v>
      </c>
    </row>
    <row r="203" spans="1:5" ht="15" customHeight="1">
      <c r="A203" s="267"/>
      <c r="B203" s="518"/>
      <c r="C203" s="10">
        <v>4270</v>
      </c>
      <c r="D203" s="15" t="s">
        <v>56</v>
      </c>
      <c r="E203" s="275">
        <v>53487</v>
      </c>
    </row>
    <row r="204" spans="1:5" ht="15" customHeight="1">
      <c r="A204" s="267"/>
      <c r="B204" s="518"/>
      <c r="C204" s="10">
        <v>4280</v>
      </c>
      <c r="D204" s="15" t="s">
        <v>86</v>
      </c>
      <c r="E204" s="275">
        <v>5000</v>
      </c>
    </row>
    <row r="205" spans="1:5" ht="15" customHeight="1">
      <c r="A205" s="267"/>
      <c r="B205" s="518"/>
      <c r="C205" s="10">
        <v>4300</v>
      </c>
      <c r="D205" s="15" t="s">
        <v>42</v>
      </c>
      <c r="E205" s="275">
        <v>141480</v>
      </c>
    </row>
    <row r="206" spans="1:5" ht="15" customHeight="1">
      <c r="A206" s="267"/>
      <c r="B206" s="518"/>
      <c r="C206" s="10">
        <v>4410</v>
      </c>
      <c r="D206" s="15" t="s">
        <v>49</v>
      </c>
      <c r="E206" s="275">
        <v>2540</v>
      </c>
    </row>
    <row r="207" spans="1:5" ht="15" customHeight="1">
      <c r="A207" s="267"/>
      <c r="B207" s="518"/>
      <c r="C207" s="10">
        <v>4430</v>
      </c>
      <c r="D207" s="15" t="s">
        <v>50</v>
      </c>
      <c r="E207" s="275">
        <v>16000</v>
      </c>
    </row>
    <row r="208" spans="1:5" ht="15" customHeight="1">
      <c r="A208" s="267"/>
      <c r="B208" s="518"/>
      <c r="C208" s="10">
        <v>4440</v>
      </c>
      <c r="D208" s="15" t="s">
        <v>98</v>
      </c>
      <c r="E208" s="275">
        <v>219244</v>
      </c>
    </row>
    <row r="209" spans="1:5" ht="15" customHeight="1">
      <c r="A209" s="267"/>
      <c r="B209" s="102">
        <v>80134</v>
      </c>
      <c r="C209" s="10"/>
      <c r="D209" s="14" t="s">
        <v>99</v>
      </c>
      <c r="E209" s="281">
        <f>SUM(E210:E223)</f>
        <v>200284</v>
      </c>
    </row>
    <row r="210" spans="1:5" ht="15" customHeight="1">
      <c r="A210" s="267"/>
      <c r="B210" s="153"/>
      <c r="C210" s="10">
        <v>3020</v>
      </c>
      <c r="D210" s="15" t="s">
        <v>68</v>
      </c>
      <c r="E210" s="275">
        <v>1000</v>
      </c>
    </row>
    <row r="211" spans="1:5" ht="15" customHeight="1">
      <c r="A211" s="267"/>
      <c r="B211" s="153"/>
      <c r="C211" s="10">
        <v>4010</v>
      </c>
      <c r="D211" s="15" t="s">
        <v>43</v>
      </c>
      <c r="E211" s="275">
        <v>132103</v>
      </c>
    </row>
    <row r="212" spans="1:5" ht="15" customHeight="1">
      <c r="A212" s="267"/>
      <c r="B212" s="153"/>
      <c r="C212" s="10">
        <v>4040</v>
      </c>
      <c r="D212" s="15" t="s">
        <v>55</v>
      </c>
      <c r="E212" s="275">
        <v>11000</v>
      </c>
    </row>
    <row r="213" spans="1:5" ht="15" customHeight="1">
      <c r="A213" s="267"/>
      <c r="B213" s="153"/>
      <c r="C213" s="10">
        <v>4110</v>
      </c>
      <c r="D213" s="15" t="s">
        <v>45</v>
      </c>
      <c r="E213" s="275">
        <v>25744</v>
      </c>
    </row>
    <row r="214" spans="1:5" ht="15" customHeight="1">
      <c r="A214" s="267"/>
      <c r="B214" s="153"/>
      <c r="C214" s="10">
        <v>4120</v>
      </c>
      <c r="D214" s="15" t="s">
        <v>46</v>
      </c>
      <c r="E214" s="275">
        <v>3500</v>
      </c>
    </row>
    <row r="215" spans="1:5" ht="15" customHeight="1">
      <c r="A215" s="267"/>
      <c r="B215" s="153"/>
      <c r="C215" s="10">
        <v>4210</v>
      </c>
      <c r="D215" s="15" t="s">
        <v>47</v>
      </c>
      <c r="E215" s="275">
        <v>8000</v>
      </c>
    </row>
    <row r="216" spans="1:5" ht="15" customHeight="1">
      <c r="A216" s="267"/>
      <c r="B216" s="153"/>
      <c r="C216" s="10">
        <v>4240</v>
      </c>
      <c r="D216" s="15" t="s">
        <v>93</v>
      </c>
      <c r="E216" s="275">
        <v>1250</v>
      </c>
    </row>
    <row r="217" spans="1:5" ht="15" customHeight="1">
      <c r="A217" s="267"/>
      <c r="B217" s="153"/>
      <c r="C217" s="10">
        <v>4260</v>
      </c>
      <c r="D217" s="15" t="s">
        <v>48</v>
      </c>
      <c r="E217" s="275">
        <v>4000</v>
      </c>
    </row>
    <row r="218" spans="1:5" ht="15" customHeight="1">
      <c r="A218" s="267"/>
      <c r="B218" s="153"/>
      <c r="C218" s="10">
        <v>4270</v>
      </c>
      <c r="D218" s="15" t="s">
        <v>56</v>
      </c>
      <c r="E218" s="275">
        <v>200</v>
      </c>
    </row>
    <row r="219" spans="1:5" ht="15" customHeight="1">
      <c r="A219" s="267"/>
      <c r="B219" s="153"/>
      <c r="C219" s="10">
        <v>4280</v>
      </c>
      <c r="D219" s="15" t="s">
        <v>86</v>
      </c>
      <c r="E219" s="275">
        <v>1000</v>
      </c>
    </row>
    <row r="220" spans="1:5" ht="15" customHeight="1">
      <c r="A220" s="267"/>
      <c r="B220" s="153"/>
      <c r="C220" s="10">
        <v>4300</v>
      </c>
      <c r="D220" s="15" t="s">
        <v>42</v>
      </c>
      <c r="E220" s="275">
        <v>3000</v>
      </c>
    </row>
    <row r="221" spans="1:5" ht="15" customHeight="1">
      <c r="A221" s="267"/>
      <c r="B221" s="153"/>
      <c r="C221" s="24">
        <v>4410</v>
      </c>
      <c r="D221" s="26" t="s">
        <v>49</v>
      </c>
      <c r="E221" s="275">
        <v>100</v>
      </c>
    </row>
    <row r="222" spans="1:5" ht="15" customHeight="1">
      <c r="A222" s="267"/>
      <c r="B222" s="153"/>
      <c r="C222" s="10">
        <v>4430</v>
      </c>
      <c r="D222" s="15" t="s">
        <v>50</v>
      </c>
      <c r="E222" s="275">
        <v>800</v>
      </c>
    </row>
    <row r="223" spans="1:5" ht="15" customHeight="1">
      <c r="A223" s="267"/>
      <c r="B223" s="104"/>
      <c r="C223" s="10">
        <v>4440</v>
      </c>
      <c r="D223" s="15" t="s">
        <v>51</v>
      </c>
      <c r="E223" s="275">
        <v>8587</v>
      </c>
    </row>
    <row r="224" spans="1:5" ht="26.25" customHeight="1">
      <c r="A224" s="267"/>
      <c r="B224" s="153">
        <v>80140</v>
      </c>
      <c r="C224" s="10"/>
      <c r="D224" s="14" t="s">
        <v>171</v>
      </c>
      <c r="E224" s="253">
        <f>SUM(E225:E239)</f>
        <v>850388</v>
      </c>
    </row>
    <row r="225" spans="1:5" ht="23.25" customHeight="1">
      <c r="A225" s="268"/>
      <c r="B225" s="104"/>
      <c r="C225" s="10">
        <v>3020</v>
      </c>
      <c r="D225" s="15" t="s">
        <v>177</v>
      </c>
      <c r="E225" s="275">
        <v>3000</v>
      </c>
    </row>
    <row r="226" spans="1:5" ht="15" customHeight="1">
      <c r="A226" s="286"/>
      <c r="B226" s="102"/>
      <c r="C226" s="10">
        <v>4010</v>
      </c>
      <c r="D226" s="15" t="s">
        <v>43</v>
      </c>
      <c r="E226" s="275">
        <v>537000</v>
      </c>
    </row>
    <row r="227" spans="1:5" ht="15" customHeight="1">
      <c r="A227" s="267"/>
      <c r="B227" s="153"/>
      <c r="C227" s="10">
        <v>4040</v>
      </c>
      <c r="D227" s="15" t="s">
        <v>55</v>
      </c>
      <c r="E227" s="275">
        <v>50000</v>
      </c>
    </row>
    <row r="228" spans="1:5" ht="15" customHeight="1">
      <c r="A228" s="267"/>
      <c r="B228" s="153"/>
      <c r="C228" s="10">
        <v>4110</v>
      </c>
      <c r="D228" s="15" t="s">
        <v>45</v>
      </c>
      <c r="E228" s="275">
        <v>105601</v>
      </c>
    </row>
    <row r="229" spans="1:5" ht="15" customHeight="1">
      <c r="A229" s="267"/>
      <c r="B229" s="153"/>
      <c r="C229" s="10">
        <v>4120</v>
      </c>
      <c r="D229" s="15" t="s">
        <v>46</v>
      </c>
      <c r="E229" s="275">
        <v>14382</v>
      </c>
    </row>
    <row r="230" spans="1:5" ht="15" customHeight="1">
      <c r="A230" s="267"/>
      <c r="B230" s="153"/>
      <c r="C230" s="10">
        <v>4140</v>
      </c>
      <c r="D230" s="15" t="s">
        <v>97</v>
      </c>
      <c r="E230" s="275">
        <v>10000</v>
      </c>
    </row>
    <row r="231" spans="1:5" ht="15" customHeight="1">
      <c r="A231" s="267"/>
      <c r="B231" s="153"/>
      <c r="C231" s="10">
        <v>4210</v>
      </c>
      <c r="D231" s="15" t="s">
        <v>47</v>
      </c>
      <c r="E231" s="275">
        <v>8000</v>
      </c>
    </row>
    <row r="232" spans="1:5" ht="15" customHeight="1">
      <c r="A232" s="267"/>
      <c r="B232" s="153"/>
      <c r="C232" s="10">
        <v>4260</v>
      </c>
      <c r="D232" s="15" t="s">
        <v>48</v>
      </c>
      <c r="E232" s="275">
        <v>70000</v>
      </c>
    </row>
    <row r="233" spans="1:5" ht="15" customHeight="1">
      <c r="A233" s="267"/>
      <c r="B233" s="153"/>
      <c r="C233" s="10">
        <v>4270</v>
      </c>
      <c r="D233" s="15" t="s">
        <v>56</v>
      </c>
      <c r="E233" s="275">
        <v>500</v>
      </c>
    </row>
    <row r="234" spans="1:5" ht="15" customHeight="1">
      <c r="A234" s="267"/>
      <c r="B234" s="153"/>
      <c r="C234" s="10">
        <v>4280</v>
      </c>
      <c r="D234" s="15" t="s">
        <v>86</v>
      </c>
      <c r="E234" s="275">
        <v>3000</v>
      </c>
    </row>
    <row r="235" spans="1:5" ht="15" customHeight="1">
      <c r="A235" s="267"/>
      <c r="B235" s="153"/>
      <c r="C235" s="10">
        <v>4300</v>
      </c>
      <c r="D235" s="15" t="s">
        <v>42</v>
      </c>
      <c r="E235" s="275">
        <v>10000</v>
      </c>
    </row>
    <row r="236" spans="1:5" ht="15" customHeight="1">
      <c r="A236" s="267"/>
      <c r="B236" s="153"/>
      <c r="C236" s="10">
        <v>4410</v>
      </c>
      <c r="D236" s="15" t="s">
        <v>49</v>
      </c>
      <c r="E236" s="275">
        <v>500</v>
      </c>
    </row>
    <row r="237" spans="1:5" ht="15" customHeight="1">
      <c r="A237" s="267"/>
      <c r="B237" s="153"/>
      <c r="C237" s="10">
        <v>4430</v>
      </c>
      <c r="D237" s="15" t="s">
        <v>50</v>
      </c>
      <c r="E237" s="275">
        <v>2000</v>
      </c>
    </row>
    <row r="238" spans="1:5" ht="15" customHeight="1">
      <c r="A238" s="267"/>
      <c r="B238" s="153"/>
      <c r="C238" s="10">
        <v>4440</v>
      </c>
      <c r="D238" s="15" t="s">
        <v>51</v>
      </c>
      <c r="E238" s="275">
        <v>34905</v>
      </c>
    </row>
    <row r="239" spans="1:5" ht="13.5" customHeight="1">
      <c r="A239" s="267"/>
      <c r="B239" s="153"/>
      <c r="C239" s="10">
        <v>4500</v>
      </c>
      <c r="D239" s="15" t="s">
        <v>175</v>
      </c>
      <c r="E239" s="275">
        <v>1500</v>
      </c>
    </row>
    <row r="240" spans="1:5" ht="15" customHeight="1">
      <c r="A240" s="267"/>
      <c r="B240" s="102">
        <v>80145</v>
      </c>
      <c r="C240" s="10"/>
      <c r="D240" s="14" t="s">
        <v>181</v>
      </c>
      <c r="E240" s="281">
        <f>SUM(E241)</f>
        <v>8000</v>
      </c>
    </row>
    <row r="241" spans="1:5" ht="15" customHeight="1">
      <c r="A241" s="267"/>
      <c r="B241" s="104"/>
      <c r="C241" s="10">
        <v>4300</v>
      </c>
      <c r="D241" s="15" t="s">
        <v>42</v>
      </c>
      <c r="E241" s="275">
        <v>8000</v>
      </c>
    </row>
    <row r="242" spans="1:5" ht="15.75" customHeight="1">
      <c r="A242" s="267"/>
      <c r="B242" s="102">
        <v>80146</v>
      </c>
      <c r="C242" s="10"/>
      <c r="D242" s="14" t="s">
        <v>182</v>
      </c>
      <c r="E242" s="281">
        <f>SUM(E243)</f>
        <v>50000</v>
      </c>
    </row>
    <row r="243" spans="1:5" ht="15" customHeight="1">
      <c r="A243" s="267"/>
      <c r="B243" s="153"/>
      <c r="C243" s="10">
        <v>4300</v>
      </c>
      <c r="D243" s="15" t="s">
        <v>42</v>
      </c>
      <c r="E243" s="275">
        <v>50000</v>
      </c>
    </row>
    <row r="244" spans="1:5" ht="15" customHeight="1">
      <c r="A244" s="267"/>
      <c r="B244" s="517">
        <v>80195</v>
      </c>
      <c r="C244" s="10"/>
      <c r="D244" s="14" t="s">
        <v>100</v>
      </c>
      <c r="E244" s="281">
        <f>SUM(E245:E250)</f>
        <v>83384</v>
      </c>
    </row>
    <row r="245" spans="1:5" ht="25.5" customHeight="1">
      <c r="A245" s="267"/>
      <c r="B245" s="518"/>
      <c r="C245" s="10">
        <v>4010</v>
      </c>
      <c r="D245" s="17" t="s">
        <v>159</v>
      </c>
      <c r="E245" s="275">
        <v>15000</v>
      </c>
    </row>
    <row r="246" spans="1:5" ht="15" customHeight="1">
      <c r="A246" s="267"/>
      <c r="B246" s="518"/>
      <c r="C246" s="10">
        <v>4110</v>
      </c>
      <c r="D246" s="15" t="s">
        <v>139</v>
      </c>
      <c r="E246" s="275">
        <v>2916</v>
      </c>
    </row>
    <row r="247" spans="1:5" ht="15" customHeight="1">
      <c r="A247" s="267"/>
      <c r="B247" s="518"/>
      <c r="C247" s="10">
        <v>4120</v>
      </c>
      <c r="D247" s="15" t="s">
        <v>134</v>
      </c>
      <c r="E247" s="275">
        <v>368</v>
      </c>
    </row>
    <row r="248" spans="1:5" ht="15" customHeight="1">
      <c r="A248" s="267"/>
      <c r="B248" s="518"/>
      <c r="C248" s="10">
        <v>4210</v>
      </c>
      <c r="D248" s="15" t="s">
        <v>47</v>
      </c>
      <c r="E248" s="275">
        <v>5000</v>
      </c>
    </row>
    <row r="249" spans="1:5" ht="15" customHeight="1">
      <c r="A249" s="267"/>
      <c r="B249" s="518"/>
      <c r="C249" s="10">
        <v>4300</v>
      </c>
      <c r="D249" s="15" t="s">
        <v>42</v>
      </c>
      <c r="E249" s="275">
        <v>5000</v>
      </c>
    </row>
    <row r="250" spans="1:5" ht="15" customHeight="1">
      <c r="A250" s="268"/>
      <c r="B250" s="519"/>
      <c r="C250" s="10">
        <v>4440</v>
      </c>
      <c r="D250" s="15" t="s">
        <v>98</v>
      </c>
      <c r="E250" s="275">
        <v>55100</v>
      </c>
    </row>
    <row r="251" spans="1:5" ht="15" customHeight="1">
      <c r="A251" s="18">
        <v>851</v>
      </c>
      <c r="B251" s="297"/>
      <c r="C251" s="10"/>
      <c r="D251" s="16" t="s">
        <v>25</v>
      </c>
      <c r="E251" s="252">
        <f>SUM(E254+E256+E252)</f>
        <v>1968900</v>
      </c>
    </row>
    <row r="252" spans="1:5" ht="15" customHeight="1">
      <c r="A252" s="19"/>
      <c r="B252" s="302" t="s">
        <v>414</v>
      </c>
      <c r="C252" s="32"/>
      <c r="D252" s="14" t="s">
        <v>415</v>
      </c>
      <c r="E252" s="373">
        <f>SUM(E253)</f>
        <v>15000</v>
      </c>
    </row>
    <row r="253" spans="1:5" ht="36" customHeight="1">
      <c r="A253" s="19"/>
      <c r="B253" s="374"/>
      <c r="C253" s="10">
        <v>6220</v>
      </c>
      <c r="D253" s="15" t="s">
        <v>246</v>
      </c>
      <c r="E253" s="251">
        <v>15000</v>
      </c>
    </row>
    <row r="254" spans="1:5" ht="15.75" customHeight="1">
      <c r="A254" s="19"/>
      <c r="B254" s="302" t="s">
        <v>367</v>
      </c>
      <c r="C254" s="10"/>
      <c r="D254" s="14" t="s">
        <v>366</v>
      </c>
      <c r="E254" s="372">
        <f>SUM(E255)</f>
        <v>664100</v>
      </c>
    </row>
    <row r="255" spans="1:5" ht="36" customHeight="1">
      <c r="A255" s="19"/>
      <c r="B255" s="310"/>
      <c r="C255" s="10">
        <v>6220</v>
      </c>
      <c r="D255" s="15" t="s">
        <v>246</v>
      </c>
      <c r="E255" s="275">
        <v>664100</v>
      </c>
    </row>
    <row r="256" spans="1:5" ht="37.5" customHeight="1">
      <c r="A256" s="19"/>
      <c r="B256" s="102">
        <v>85156</v>
      </c>
      <c r="C256" s="311"/>
      <c r="D256" s="14" t="s">
        <v>101</v>
      </c>
      <c r="E256" s="253">
        <f>E257+E261</f>
        <v>1289800</v>
      </c>
    </row>
    <row r="257" spans="1:5" ht="16.5" customHeight="1">
      <c r="A257" s="19"/>
      <c r="B257" s="153"/>
      <c r="C257" s="29">
        <v>4130</v>
      </c>
      <c r="D257" s="123" t="s">
        <v>170</v>
      </c>
      <c r="E257" s="275">
        <f>SUM(E258:E260)</f>
        <v>1277919</v>
      </c>
    </row>
    <row r="258" spans="1:5" ht="12.75" customHeight="1">
      <c r="A258" s="19"/>
      <c r="B258" s="153"/>
      <c r="C258" s="31"/>
      <c r="D258" s="123" t="s">
        <v>458</v>
      </c>
      <c r="E258" s="275">
        <v>1238119</v>
      </c>
    </row>
    <row r="259" spans="1:5" ht="13.5" customHeight="1">
      <c r="A259" s="19"/>
      <c r="B259" s="153"/>
      <c r="C259" s="31"/>
      <c r="D259" s="123" t="s">
        <v>459</v>
      </c>
      <c r="E259" s="275">
        <v>37000</v>
      </c>
    </row>
    <row r="260" spans="1:5" ht="15" customHeight="1">
      <c r="A260" s="19"/>
      <c r="B260" s="153"/>
      <c r="C260" s="24"/>
      <c r="D260" s="123" t="s">
        <v>460</v>
      </c>
      <c r="E260" s="275">
        <v>2800</v>
      </c>
    </row>
    <row r="261" spans="1:5" ht="15" customHeight="1">
      <c r="A261" s="19"/>
      <c r="B261" s="153"/>
      <c r="C261" s="24">
        <v>4580</v>
      </c>
      <c r="D261" s="36" t="s">
        <v>461</v>
      </c>
      <c r="E261" s="275">
        <v>11881</v>
      </c>
    </row>
    <row r="262" spans="1:5" ht="15" customHeight="1">
      <c r="A262" s="18">
        <v>852</v>
      </c>
      <c r="B262" s="297"/>
      <c r="C262" s="10"/>
      <c r="D262" s="16" t="s">
        <v>299</v>
      </c>
      <c r="E262" s="252">
        <f>SUM(E263+E283+E306+E311+E313+E323)</f>
        <v>9251651</v>
      </c>
    </row>
    <row r="263" spans="1:5" ht="17.25" customHeight="1">
      <c r="A263" s="19"/>
      <c r="B263" s="153" t="s">
        <v>300</v>
      </c>
      <c r="C263" s="24"/>
      <c r="D263" s="42" t="s">
        <v>102</v>
      </c>
      <c r="E263" s="372">
        <f>SUM(E264:E282)</f>
        <v>1600000</v>
      </c>
    </row>
    <row r="264" spans="1:5" ht="24" customHeight="1">
      <c r="A264" s="19"/>
      <c r="B264" s="153"/>
      <c r="C264" s="10">
        <v>2580</v>
      </c>
      <c r="D264" s="15" t="s">
        <v>312</v>
      </c>
      <c r="E264" s="275">
        <v>82080</v>
      </c>
    </row>
    <row r="265" spans="1:5" ht="13.5" customHeight="1">
      <c r="A265" s="19"/>
      <c r="B265" s="153"/>
      <c r="C265" s="24">
        <v>3020</v>
      </c>
      <c r="D265" s="26" t="s">
        <v>103</v>
      </c>
      <c r="E265" s="275">
        <v>47000</v>
      </c>
    </row>
    <row r="266" spans="1:5" ht="15" customHeight="1">
      <c r="A266" s="21"/>
      <c r="B266" s="104"/>
      <c r="C266" s="10">
        <v>3110</v>
      </c>
      <c r="D266" s="17" t="s">
        <v>313</v>
      </c>
      <c r="E266" s="275">
        <v>64220</v>
      </c>
    </row>
    <row r="267" spans="1:5" ht="24.75" customHeight="1">
      <c r="A267" s="18"/>
      <c r="B267" s="102"/>
      <c r="C267" s="29"/>
      <c r="D267" s="38" t="s">
        <v>323</v>
      </c>
      <c r="E267" s="275"/>
    </row>
    <row r="268" spans="1:5" ht="14.25" customHeight="1">
      <c r="A268" s="19"/>
      <c r="B268" s="153"/>
      <c r="C268" s="24"/>
      <c r="D268" s="40" t="s">
        <v>322</v>
      </c>
      <c r="E268" s="275"/>
    </row>
    <row r="269" spans="1:5" ht="15" customHeight="1">
      <c r="A269" s="19"/>
      <c r="B269" s="153"/>
      <c r="C269" s="10">
        <v>4010</v>
      </c>
      <c r="D269" s="15" t="s">
        <v>43</v>
      </c>
      <c r="E269" s="275">
        <v>860000</v>
      </c>
    </row>
    <row r="270" spans="1:5" ht="15" customHeight="1">
      <c r="A270" s="19"/>
      <c r="B270" s="153"/>
      <c r="C270" s="10">
        <v>4040</v>
      </c>
      <c r="D270" s="15" t="s">
        <v>55</v>
      </c>
      <c r="E270" s="275">
        <v>68000</v>
      </c>
    </row>
    <row r="271" spans="1:5" ht="15" customHeight="1">
      <c r="A271" s="19"/>
      <c r="B271" s="153"/>
      <c r="C271" s="10">
        <v>4110</v>
      </c>
      <c r="D271" s="15" t="s">
        <v>45</v>
      </c>
      <c r="E271" s="275">
        <v>164000</v>
      </c>
    </row>
    <row r="272" spans="1:5" ht="15" customHeight="1">
      <c r="A272" s="19"/>
      <c r="B272" s="153"/>
      <c r="C272" s="10">
        <v>4120</v>
      </c>
      <c r="D272" s="15" t="s">
        <v>46</v>
      </c>
      <c r="E272" s="275">
        <v>22700</v>
      </c>
    </row>
    <row r="273" spans="1:5" ht="15" customHeight="1">
      <c r="A273" s="19"/>
      <c r="B273" s="153"/>
      <c r="C273" s="10">
        <v>4210</v>
      </c>
      <c r="D273" s="15" t="s">
        <v>47</v>
      </c>
      <c r="E273" s="275">
        <v>86484</v>
      </c>
    </row>
    <row r="274" spans="1:5" ht="15" customHeight="1">
      <c r="A274" s="19"/>
      <c r="B274" s="153"/>
      <c r="C274" s="10">
        <v>4220</v>
      </c>
      <c r="D274" s="15" t="s">
        <v>104</v>
      </c>
      <c r="E274" s="275">
        <v>80000</v>
      </c>
    </row>
    <row r="275" spans="1:5" ht="15" customHeight="1">
      <c r="A275" s="19"/>
      <c r="B275" s="153"/>
      <c r="C275" s="10">
        <v>4230</v>
      </c>
      <c r="D275" s="15" t="s">
        <v>73</v>
      </c>
      <c r="E275" s="275">
        <v>4000</v>
      </c>
    </row>
    <row r="276" spans="1:5" ht="15" customHeight="1">
      <c r="A276" s="19"/>
      <c r="B276" s="153"/>
      <c r="C276" s="10">
        <v>4260</v>
      </c>
      <c r="D276" s="15" t="s">
        <v>48</v>
      </c>
      <c r="E276" s="275">
        <v>36000</v>
      </c>
    </row>
    <row r="277" spans="1:5" ht="15" customHeight="1">
      <c r="A277" s="19"/>
      <c r="B277" s="153"/>
      <c r="C277" s="10">
        <v>4270</v>
      </c>
      <c r="D277" s="15" t="s">
        <v>56</v>
      </c>
      <c r="E277" s="275">
        <v>15000</v>
      </c>
    </row>
    <row r="278" spans="1:5" ht="15" customHeight="1">
      <c r="A278" s="19"/>
      <c r="B278" s="153"/>
      <c r="C278" s="10">
        <v>4300</v>
      </c>
      <c r="D278" s="15" t="s">
        <v>42</v>
      </c>
      <c r="E278" s="275">
        <v>30000</v>
      </c>
    </row>
    <row r="279" spans="1:5" ht="15" customHeight="1">
      <c r="A279" s="19"/>
      <c r="B279" s="153"/>
      <c r="C279" s="10">
        <v>4410</v>
      </c>
      <c r="D279" s="15" t="s">
        <v>49</v>
      </c>
      <c r="E279" s="275">
        <v>1000</v>
      </c>
    </row>
    <row r="280" spans="1:5" ht="15" customHeight="1">
      <c r="A280" s="19"/>
      <c r="B280" s="153"/>
      <c r="C280" s="10">
        <v>4430</v>
      </c>
      <c r="D280" s="15" t="s">
        <v>50</v>
      </c>
      <c r="E280" s="275">
        <v>2000</v>
      </c>
    </row>
    <row r="281" spans="1:5" ht="15" customHeight="1">
      <c r="A281" s="19"/>
      <c r="B281" s="153"/>
      <c r="C281" s="10">
        <v>4440</v>
      </c>
      <c r="D281" s="15" t="s">
        <v>51</v>
      </c>
      <c r="E281" s="275">
        <v>37000</v>
      </c>
    </row>
    <row r="282" spans="1:5" ht="15" customHeight="1">
      <c r="A282" s="19"/>
      <c r="B282" s="104"/>
      <c r="C282" s="10">
        <v>4520</v>
      </c>
      <c r="D282" s="15" t="s">
        <v>462</v>
      </c>
      <c r="E282" s="275">
        <v>516</v>
      </c>
    </row>
    <row r="283" spans="1:5" ht="15" customHeight="1">
      <c r="A283" s="19"/>
      <c r="B283" s="102" t="s">
        <v>301</v>
      </c>
      <c r="C283" s="10"/>
      <c r="D283" s="14" t="s">
        <v>105</v>
      </c>
      <c r="E283" s="372">
        <f>SUM(E284:E305)</f>
        <v>6596080</v>
      </c>
    </row>
    <row r="284" spans="1:5" ht="25.5" customHeight="1">
      <c r="A284" s="19"/>
      <c r="B284" s="153"/>
      <c r="C284" s="29">
        <v>2580</v>
      </c>
      <c r="D284" s="38" t="s">
        <v>312</v>
      </c>
      <c r="E284" s="275">
        <v>2881200</v>
      </c>
    </row>
    <row r="285" spans="1:5" ht="12.75" customHeight="1">
      <c r="A285" s="19"/>
      <c r="B285" s="153"/>
      <c r="C285" s="31"/>
      <c r="D285" s="40" t="s">
        <v>324</v>
      </c>
      <c r="E285" s="275"/>
    </row>
    <row r="286" spans="1:5" ht="12" customHeight="1">
      <c r="A286" s="19"/>
      <c r="B286" s="153"/>
      <c r="C286" s="24"/>
      <c r="D286" s="17" t="s">
        <v>325</v>
      </c>
      <c r="E286" s="275"/>
    </row>
    <row r="287" spans="1:5" ht="12" customHeight="1">
      <c r="A287" s="19"/>
      <c r="B287" s="153"/>
      <c r="C287" s="24">
        <v>3020</v>
      </c>
      <c r="D287" s="40" t="s">
        <v>177</v>
      </c>
      <c r="E287" s="275">
        <v>12500</v>
      </c>
    </row>
    <row r="288" spans="1:5" ht="12" customHeight="1">
      <c r="A288" s="19"/>
      <c r="B288" s="153"/>
      <c r="C288" s="24">
        <v>3030</v>
      </c>
      <c r="D288" s="40" t="s">
        <v>63</v>
      </c>
      <c r="E288" s="275">
        <v>6000</v>
      </c>
    </row>
    <row r="289" spans="1:5" ht="12.75" customHeight="1">
      <c r="A289" s="19"/>
      <c r="B289" s="153"/>
      <c r="C289" s="10">
        <v>4010</v>
      </c>
      <c r="D289" s="15" t="s">
        <v>43</v>
      </c>
      <c r="E289" s="275">
        <v>2125000</v>
      </c>
    </row>
    <row r="290" spans="1:5" ht="15" customHeight="1">
      <c r="A290" s="19"/>
      <c r="B290" s="153"/>
      <c r="C290" s="10">
        <v>4040</v>
      </c>
      <c r="D290" s="15" t="s">
        <v>55</v>
      </c>
      <c r="E290" s="275">
        <v>175000</v>
      </c>
    </row>
    <row r="291" spans="1:5" ht="15" customHeight="1">
      <c r="A291" s="19"/>
      <c r="B291" s="153"/>
      <c r="C291" s="10">
        <v>4110</v>
      </c>
      <c r="D291" s="15" t="s">
        <v>45</v>
      </c>
      <c r="E291" s="275">
        <v>410000</v>
      </c>
    </row>
    <row r="292" spans="1:5" ht="15" customHeight="1">
      <c r="A292" s="19"/>
      <c r="B292" s="153"/>
      <c r="C292" s="10">
        <v>4120</v>
      </c>
      <c r="D292" s="15" t="s">
        <v>46</v>
      </c>
      <c r="E292" s="275">
        <v>56500</v>
      </c>
    </row>
    <row r="293" spans="1:5" ht="15" customHeight="1">
      <c r="A293" s="19"/>
      <c r="B293" s="153"/>
      <c r="C293" s="10">
        <v>4210</v>
      </c>
      <c r="D293" s="15" t="s">
        <v>47</v>
      </c>
      <c r="E293" s="275">
        <v>100000</v>
      </c>
    </row>
    <row r="294" spans="1:5" ht="15" customHeight="1">
      <c r="A294" s="19"/>
      <c r="B294" s="153"/>
      <c r="C294" s="10">
        <v>4220</v>
      </c>
      <c r="D294" s="15" t="s">
        <v>72</v>
      </c>
      <c r="E294" s="275">
        <v>263000</v>
      </c>
    </row>
    <row r="295" spans="1:5" ht="14.25" customHeight="1">
      <c r="A295" s="19"/>
      <c r="B295" s="153"/>
      <c r="C295" s="10">
        <v>4230</v>
      </c>
      <c r="D295" s="15" t="s">
        <v>242</v>
      </c>
      <c r="E295" s="275">
        <v>60000</v>
      </c>
    </row>
    <row r="296" spans="1:5" ht="15" customHeight="1">
      <c r="A296" s="19"/>
      <c r="B296" s="153"/>
      <c r="C296" s="10">
        <v>4260</v>
      </c>
      <c r="D296" s="15" t="s">
        <v>48</v>
      </c>
      <c r="E296" s="275">
        <v>220000</v>
      </c>
    </row>
    <row r="297" spans="1:5" ht="15" customHeight="1">
      <c r="A297" s="19"/>
      <c r="B297" s="153"/>
      <c r="C297" s="10">
        <v>4270</v>
      </c>
      <c r="D297" s="15" t="s">
        <v>56</v>
      </c>
      <c r="E297" s="275">
        <v>30000</v>
      </c>
    </row>
    <row r="298" spans="1:5" ht="15" customHeight="1">
      <c r="A298" s="19"/>
      <c r="B298" s="153"/>
      <c r="C298" s="10">
        <v>4280</v>
      </c>
      <c r="D298" s="15" t="s">
        <v>86</v>
      </c>
      <c r="E298" s="275">
        <v>12000</v>
      </c>
    </row>
    <row r="299" spans="1:5" ht="15" customHeight="1">
      <c r="A299" s="19"/>
      <c r="B299" s="153"/>
      <c r="C299" s="10">
        <v>4300</v>
      </c>
      <c r="D299" s="15" t="s">
        <v>42</v>
      </c>
      <c r="E299" s="275">
        <v>120200</v>
      </c>
    </row>
    <row r="300" spans="1:5" ht="15" customHeight="1">
      <c r="A300" s="19"/>
      <c r="B300" s="153"/>
      <c r="C300" s="10">
        <v>4410</v>
      </c>
      <c r="D300" s="15" t="s">
        <v>49</v>
      </c>
      <c r="E300" s="275">
        <v>2780</v>
      </c>
    </row>
    <row r="301" spans="1:5" ht="15" customHeight="1">
      <c r="A301" s="19"/>
      <c r="B301" s="153"/>
      <c r="C301" s="10">
        <v>4430</v>
      </c>
      <c r="D301" s="15" t="s">
        <v>50</v>
      </c>
      <c r="E301" s="275">
        <v>6000</v>
      </c>
    </row>
    <row r="302" spans="1:5" ht="15" customHeight="1">
      <c r="A302" s="19"/>
      <c r="B302" s="153"/>
      <c r="C302" s="10">
        <v>4440</v>
      </c>
      <c r="D302" s="15" t="s">
        <v>51</v>
      </c>
      <c r="E302" s="275">
        <v>83900</v>
      </c>
    </row>
    <row r="303" spans="1:5" ht="15" customHeight="1">
      <c r="A303" s="19"/>
      <c r="B303" s="153"/>
      <c r="C303" s="10">
        <v>4480</v>
      </c>
      <c r="D303" s="15" t="s">
        <v>52</v>
      </c>
      <c r="E303" s="275">
        <v>4626</v>
      </c>
    </row>
    <row r="304" spans="1:5" ht="15" customHeight="1">
      <c r="A304" s="19"/>
      <c r="B304" s="153"/>
      <c r="C304" s="10">
        <v>4520</v>
      </c>
      <c r="D304" s="15" t="s">
        <v>463</v>
      </c>
      <c r="E304" s="275">
        <v>374</v>
      </c>
    </row>
    <row r="305" spans="1:5" ht="15" customHeight="1">
      <c r="A305" s="19"/>
      <c r="B305" s="104"/>
      <c r="C305" s="10">
        <v>6060</v>
      </c>
      <c r="D305" s="15" t="s">
        <v>176</v>
      </c>
      <c r="E305" s="275">
        <v>27000</v>
      </c>
    </row>
    <row r="306" spans="1:5" ht="15" customHeight="1">
      <c r="A306" s="19"/>
      <c r="B306" s="102" t="s">
        <v>302</v>
      </c>
      <c r="C306" s="10"/>
      <c r="D306" s="14" t="s">
        <v>106</v>
      </c>
      <c r="E306" s="253">
        <f>SUM(E307:E310)</f>
        <v>770000</v>
      </c>
    </row>
    <row r="307" spans="1:5" ht="15" customHeight="1">
      <c r="A307" s="19"/>
      <c r="B307" s="153"/>
      <c r="C307" s="10">
        <v>3110</v>
      </c>
      <c r="D307" s="15" t="s">
        <v>77</v>
      </c>
      <c r="E307" s="275">
        <v>741789</v>
      </c>
    </row>
    <row r="308" spans="1:5" ht="15" customHeight="1">
      <c r="A308" s="19"/>
      <c r="B308" s="153"/>
      <c r="C308" s="10">
        <v>4110</v>
      </c>
      <c r="D308" s="15" t="s">
        <v>133</v>
      </c>
      <c r="E308" s="275">
        <v>3795</v>
      </c>
    </row>
    <row r="309" spans="1:5" ht="15" customHeight="1">
      <c r="A309" s="19"/>
      <c r="B309" s="153"/>
      <c r="C309" s="10">
        <v>4120</v>
      </c>
      <c r="D309" s="15" t="s">
        <v>134</v>
      </c>
      <c r="E309" s="275">
        <v>572</v>
      </c>
    </row>
    <row r="310" spans="1:5" ht="15" customHeight="1">
      <c r="A310" s="19"/>
      <c r="B310" s="104"/>
      <c r="C310" s="10">
        <v>4300</v>
      </c>
      <c r="D310" s="15" t="s">
        <v>42</v>
      </c>
      <c r="E310" s="275">
        <v>23844</v>
      </c>
    </row>
    <row r="311" spans="1:5" ht="15.75" customHeight="1">
      <c r="A311" s="19"/>
      <c r="B311" s="153" t="s">
        <v>306</v>
      </c>
      <c r="C311" s="314"/>
      <c r="D311" s="42" t="s">
        <v>27</v>
      </c>
      <c r="E311" s="253">
        <f>SUM(E312)</f>
        <v>15600</v>
      </c>
    </row>
    <row r="312" spans="1:5" ht="15" customHeight="1">
      <c r="A312" s="21"/>
      <c r="B312" s="104"/>
      <c r="C312" s="10">
        <v>3110</v>
      </c>
      <c r="D312" s="15" t="s">
        <v>77</v>
      </c>
      <c r="E312" s="275">
        <v>15600</v>
      </c>
    </row>
    <row r="313" spans="1:5" ht="15" customHeight="1">
      <c r="A313" s="18"/>
      <c r="B313" s="102" t="s">
        <v>303</v>
      </c>
      <c r="C313" s="10"/>
      <c r="D313" s="14" t="s">
        <v>28</v>
      </c>
      <c r="E313" s="253">
        <f>SUM(E314:E322)</f>
        <v>264971</v>
      </c>
    </row>
    <row r="314" spans="1:5" ht="15" customHeight="1">
      <c r="A314" s="19"/>
      <c r="B314" s="153"/>
      <c r="C314" s="10">
        <v>4010</v>
      </c>
      <c r="D314" s="15" t="s">
        <v>43</v>
      </c>
      <c r="E314" s="275">
        <v>164597</v>
      </c>
    </row>
    <row r="315" spans="1:5" ht="15" customHeight="1">
      <c r="A315" s="19"/>
      <c r="B315" s="153"/>
      <c r="C315" s="10">
        <v>4040</v>
      </c>
      <c r="D315" s="15" t="s">
        <v>55</v>
      </c>
      <c r="E315" s="275">
        <v>15820</v>
      </c>
    </row>
    <row r="316" spans="1:5" ht="15" customHeight="1">
      <c r="A316" s="19"/>
      <c r="B316" s="153"/>
      <c r="C316" s="10">
        <v>4110</v>
      </c>
      <c r="D316" s="15" t="s">
        <v>45</v>
      </c>
      <c r="E316" s="275">
        <v>32859</v>
      </c>
    </row>
    <row r="317" spans="1:5" ht="15" customHeight="1">
      <c r="A317" s="19"/>
      <c r="B317" s="153"/>
      <c r="C317" s="10">
        <v>4120</v>
      </c>
      <c r="D317" s="15" t="s">
        <v>46</v>
      </c>
      <c r="E317" s="275">
        <v>5153</v>
      </c>
    </row>
    <row r="318" spans="1:5" ht="15" customHeight="1">
      <c r="A318" s="19"/>
      <c r="B318" s="153"/>
      <c r="C318" s="10">
        <v>4210</v>
      </c>
      <c r="D318" s="15" t="s">
        <v>47</v>
      </c>
      <c r="E318" s="275">
        <v>7981</v>
      </c>
    </row>
    <row r="319" spans="1:5" ht="15" customHeight="1">
      <c r="A319" s="19"/>
      <c r="B319" s="153"/>
      <c r="C319" s="10">
        <v>4260</v>
      </c>
      <c r="D319" s="15" t="s">
        <v>48</v>
      </c>
      <c r="E319" s="275">
        <v>14731</v>
      </c>
    </row>
    <row r="320" spans="1:5" ht="15" customHeight="1">
      <c r="A320" s="19"/>
      <c r="B320" s="153"/>
      <c r="C320" s="10">
        <v>4300</v>
      </c>
      <c r="D320" s="15" t="s">
        <v>42</v>
      </c>
      <c r="E320" s="275">
        <v>18009</v>
      </c>
    </row>
    <row r="321" spans="1:5" ht="15" customHeight="1">
      <c r="A321" s="19"/>
      <c r="B321" s="153"/>
      <c r="C321" s="10">
        <v>4410</v>
      </c>
      <c r="D321" s="15" t="s">
        <v>49</v>
      </c>
      <c r="E321" s="275">
        <v>1000</v>
      </c>
    </row>
    <row r="322" spans="1:5" ht="15" customHeight="1">
      <c r="A322" s="19"/>
      <c r="B322" s="104"/>
      <c r="C322" s="10">
        <v>4440</v>
      </c>
      <c r="D322" s="15" t="s">
        <v>51</v>
      </c>
      <c r="E322" s="275">
        <v>4821</v>
      </c>
    </row>
    <row r="323" spans="1:5" ht="14.25" customHeight="1">
      <c r="A323" s="19"/>
      <c r="B323" s="153" t="s">
        <v>368</v>
      </c>
      <c r="C323" s="10"/>
      <c r="D323" s="14" t="s">
        <v>369</v>
      </c>
      <c r="E323" s="372">
        <v>5000</v>
      </c>
    </row>
    <row r="324" spans="1:5" ht="15" customHeight="1">
      <c r="A324" s="19"/>
      <c r="B324" s="153"/>
      <c r="C324" s="10">
        <v>4300</v>
      </c>
      <c r="D324" s="15" t="s">
        <v>42</v>
      </c>
      <c r="E324" s="275">
        <v>5000</v>
      </c>
    </row>
    <row r="325" spans="1:5" ht="15.75" customHeight="1">
      <c r="A325" s="18">
        <v>853</v>
      </c>
      <c r="B325" s="102"/>
      <c r="C325" s="10"/>
      <c r="D325" s="16" t="s">
        <v>305</v>
      </c>
      <c r="E325" s="252">
        <f>SUM(E326+E335+E350)</f>
        <v>845473</v>
      </c>
    </row>
    <row r="326" spans="1:5" ht="17.25" customHeight="1">
      <c r="A326" s="19"/>
      <c r="B326" s="102">
        <v>85321</v>
      </c>
      <c r="C326" s="10"/>
      <c r="D326" s="14" t="s">
        <v>29</v>
      </c>
      <c r="E326" s="253">
        <f>SUM(E327:E334)</f>
        <v>79700</v>
      </c>
    </row>
    <row r="327" spans="1:5" ht="15" customHeight="1">
      <c r="A327" s="19"/>
      <c r="B327" s="153"/>
      <c r="C327" s="10">
        <v>4010</v>
      </c>
      <c r="D327" s="15" t="s">
        <v>43</v>
      </c>
      <c r="E327" s="251">
        <v>33780</v>
      </c>
    </row>
    <row r="328" spans="1:5" ht="15" customHeight="1">
      <c r="A328" s="19"/>
      <c r="B328" s="153"/>
      <c r="C328" s="10">
        <v>4040</v>
      </c>
      <c r="D328" s="15" t="s">
        <v>55</v>
      </c>
      <c r="E328" s="251">
        <v>2542</v>
      </c>
    </row>
    <row r="329" spans="1:5" ht="15" customHeight="1">
      <c r="A329" s="19"/>
      <c r="B329" s="153"/>
      <c r="C329" s="10">
        <v>4110</v>
      </c>
      <c r="D329" s="15" t="s">
        <v>45</v>
      </c>
      <c r="E329" s="251">
        <v>6440</v>
      </c>
    </row>
    <row r="330" spans="1:5" ht="15" customHeight="1">
      <c r="A330" s="19"/>
      <c r="B330" s="153"/>
      <c r="C330" s="10">
        <v>4120</v>
      </c>
      <c r="D330" s="15" t="s">
        <v>46</v>
      </c>
      <c r="E330" s="251">
        <v>890</v>
      </c>
    </row>
    <row r="331" spans="1:5" ht="15" customHeight="1">
      <c r="A331" s="19"/>
      <c r="B331" s="153"/>
      <c r="C331" s="10">
        <v>4210</v>
      </c>
      <c r="D331" s="15" t="s">
        <v>47</v>
      </c>
      <c r="E331" s="251">
        <v>1000</v>
      </c>
    </row>
    <row r="332" spans="1:5" ht="15" customHeight="1">
      <c r="A332" s="19"/>
      <c r="B332" s="153"/>
      <c r="C332" s="10">
        <v>4300</v>
      </c>
      <c r="D332" s="15" t="s">
        <v>42</v>
      </c>
      <c r="E332" s="251">
        <v>33630</v>
      </c>
    </row>
    <row r="333" spans="1:5" ht="15" customHeight="1">
      <c r="A333" s="19"/>
      <c r="B333" s="153"/>
      <c r="C333" s="10">
        <v>4410</v>
      </c>
      <c r="D333" s="15" t="s">
        <v>49</v>
      </c>
      <c r="E333" s="251">
        <v>100</v>
      </c>
    </row>
    <row r="334" spans="1:5" ht="15" customHeight="1">
      <c r="A334" s="19"/>
      <c r="B334" s="104"/>
      <c r="C334" s="10">
        <v>4440</v>
      </c>
      <c r="D334" s="15" t="s">
        <v>98</v>
      </c>
      <c r="E334" s="251">
        <v>1318</v>
      </c>
    </row>
    <row r="335" spans="1:5" ht="15" customHeight="1">
      <c r="A335" s="19"/>
      <c r="B335" s="102">
        <v>85333</v>
      </c>
      <c r="C335" s="10"/>
      <c r="D335" s="14" t="s">
        <v>30</v>
      </c>
      <c r="E335" s="253">
        <f>SUM(E336:E349)</f>
        <v>761773</v>
      </c>
    </row>
    <row r="336" spans="1:5" ht="24" customHeight="1">
      <c r="A336" s="19"/>
      <c r="B336" s="153"/>
      <c r="C336" s="10">
        <v>3020</v>
      </c>
      <c r="D336" s="15" t="s">
        <v>177</v>
      </c>
      <c r="E336" s="275">
        <v>160</v>
      </c>
    </row>
    <row r="337" spans="1:5" ht="15" customHeight="1">
      <c r="A337" s="19"/>
      <c r="B337" s="153"/>
      <c r="C337" s="10">
        <v>4010</v>
      </c>
      <c r="D337" s="15" t="s">
        <v>43</v>
      </c>
      <c r="E337" s="275">
        <v>499742</v>
      </c>
    </row>
    <row r="338" spans="1:5" ht="15" customHeight="1">
      <c r="A338" s="19"/>
      <c r="B338" s="153"/>
      <c r="C338" s="10">
        <v>4040</v>
      </c>
      <c r="D338" s="15" t="s">
        <v>55</v>
      </c>
      <c r="E338" s="275">
        <v>50123</v>
      </c>
    </row>
    <row r="339" spans="1:5" ht="15" customHeight="1">
      <c r="A339" s="19"/>
      <c r="B339" s="153"/>
      <c r="C339" s="10">
        <v>4110</v>
      </c>
      <c r="D339" s="15" t="s">
        <v>45</v>
      </c>
      <c r="E339" s="275">
        <v>93697</v>
      </c>
    </row>
    <row r="340" spans="1:5" ht="15" customHeight="1">
      <c r="A340" s="19"/>
      <c r="B340" s="153"/>
      <c r="C340" s="10">
        <v>4120</v>
      </c>
      <c r="D340" s="15" t="s">
        <v>46</v>
      </c>
      <c r="E340" s="275">
        <v>13472</v>
      </c>
    </row>
    <row r="341" spans="1:5" ht="15" customHeight="1">
      <c r="A341" s="19"/>
      <c r="B341" s="153"/>
      <c r="C341" s="10">
        <v>4210</v>
      </c>
      <c r="D341" s="15" t="s">
        <v>47</v>
      </c>
      <c r="E341" s="275">
        <v>18200</v>
      </c>
    </row>
    <row r="342" spans="1:5" ht="15" customHeight="1">
      <c r="A342" s="19"/>
      <c r="B342" s="153"/>
      <c r="C342" s="10">
        <v>4260</v>
      </c>
      <c r="D342" s="15" t="s">
        <v>48</v>
      </c>
      <c r="E342" s="275">
        <v>20000</v>
      </c>
    </row>
    <row r="343" spans="1:5" ht="15" customHeight="1">
      <c r="A343" s="19"/>
      <c r="B343" s="153"/>
      <c r="C343" s="10">
        <v>4270</v>
      </c>
      <c r="D343" s="15" t="s">
        <v>56</v>
      </c>
      <c r="E343" s="275">
        <v>20000</v>
      </c>
    </row>
    <row r="344" spans="1:5" ht="15" customHeight="1">
      <c r="A344" s="19"/>
      <c r="B344" s="153"/>
      <c r="C344" s="10">
        <v>4300</v>
      </c>
      <c r="D344" s="15" t="s">
        <v>42</v>
      </c>
      <c r="E344" s="275">
        <v>20000</v>
      </c>
    </row>
    <row r="345" spans="1:5" ht="15" customHeight="1">
      <c r="A345" s="19"/>
      <c r="B345" s="153"/>
      <c r="C345" s="10">
        <v>4410</v>
      </c>
      <c r="D345" s="15" t="s">
        <v>49</v>
      </c>
      <c r="E345" s="275">
        <v>700</v>
      </c>
    </row>
    <row r="346" spans="1:5" ht="15" customHeight="1">
      <c r="A346" s="19"/>
      <c r="B346" s="153"/>
      <c r="C346" s="10">
        <v>4430</v>
      </c>
      <c r="D346" s="15" t="s">
        <v>50</v>
      </c>
      <c r="E346" s="275">
        <v>3000</v>
      </c>
    </row>
    <row r="347" spans="1:5" ht="15" customHeight="1">
      <c r="A347" s="19"/>
      <c r="B347" s="153"/>
      <c r="C347" s="10">
        <v>4440</v>
      </c>
      <c r="D347" s="15" t="s">
        <v>51</v>
      </c>
      <c r="E347" s="275">
        <v>18941</v>
      </c>
    </row>
    <row r="348" spans="1:5" ht="15" customHeight="1">
      <c r="A348" s="19"/>
      <c r="B348" s="153"/>
      <c r="C348" s="10">
        <v>4480</v>
      </c>
      <c r="D348" s="15" t="s">
        <v>152</v>
      </c>
      <c r="E348" s="275">
        <v>3360</v>
      </c>
    </row>
    <row r="349" spans="1:5" ht="15" customHeight="1">
      <c r="A349" s="19"/>
      <c r="B349" s="104"/>
      <c r="C349" s="10">
        <v>4520</v>
      </c>
      <c r="D349" s="15" t="s">
        <v>53</v>
      </c>
      <c r="E349" s="275">
        <v>378</v>
      </c>
    </row>
    <row r="350" spans="1:5" ht="18" customHeight="1">
      <c r="A350" s="19"/>
      <c r="B350" s="102" t="s">
        <v>437</v>
      </c>
      <c r="C350" s="10"/>
      <c r="D350" s="14" t="s">
        <v>100</v>
      </c>
      <c r="E350" s="372">
        <f>SUM(E351)</f>
        <v>4000</v>
      </c>
    </row>
    <row r="351" spans="1:5" ht="27.75" customHeight="1">
      <c r="A351" s="19"/>
      <c r="B351" s="104"/>
      <c r="C351" s="10">
        <v>2580</v>
      </c>
      <c r="D351" s="15" t="s">
        <v>439</v>
      </c>
      <c r="E351" s="275">
        <v>4000</v>
      </c>
    </row>
    <row r="352" spans="1:5" ht="21" customHeight="1">
      <c r="A352" s="18">
        <v>854</v>
      </c>
      <c r="B352" s="297"/>
      <c r="C352" s="10"/>
      <c r="D352" s="16" t="s">
        <v>107</v>
      </c>
      <c r="E352" s="252">
        <f>SUM(E353+E359+E377+E390+E406)</f>
        <v>2796093</v>
      </c>
    </row>
    <row r="353" spans="1:5" ht="15" customHeight="1">
      <c r="A353" s="19"/>
      <c r="B353" s="102">
        <v>85401</v>
      </c>
      <c r="C353" s="10"/>
      <c r="D353" s="14" t="s">
        <v>108</v>
      </c>
      <c r="E353" s="253">
        <f>SUM(E354:E358)</f>
        <v>72591</v>
      </c>
    </row>
    <row r="354" spans="1:5" ht="15" customHeight="1">
      <c r="A354" s="19"/>
      <c r="B354" s="153"/>
      <c r="C354" s="10">
        <v>4010</v>
      </c>
      <c r="D354" s="15" t="s">
        <v>43</v>
      </c>
      <c r="E354" s="275">
        <v>52630</v>
      </c>
    </row>
    <row r="355" spans="1:5" ht="15" customHeight="1">
      <c r="A355" s="19"/>
      <c r="B355" s="153"/>
      <c r="C355" s="10">
        <v>4040</v>
      </c>
      <c r="D355" s="15" t="s">
        <v>55</v>
      </c>
      <c r="E355" s="275">
        <v>5122</v>
      </c>
    </row>
    <row r="356" spans="1:5" ht="15" customHeight="1">
      <c r="A356" s="21"/>
      <c r="B356" s="104"/>
      <c r="C356" s="10">
        <v>4110</v>
      </c>
      <c r="D356" s="15" t="s">
        <v>45</v>
      </c>
      <c r="E356" s="275">
        <v>10390</v>
      </c>
    </row>
    <row r="357" spans="1:5" ht="15" customHeight="1">
      <c r="A357" s="18"/>
      <c r="B357" s="102"/>
      <c r="C357" s="10">
        <v>4120</v>
      </c>
      <c r="D357" s="15" t="s">
        <v>46</v>
      </c>
      <c r="E357" s="275">
        <v>1415</v>
      </c>
    </row>
    <row r="358" spans="1:5" ht="15" customHeight="1">
      <c r="A358" s="19"/>
      <c r="B358" s="104"/>
      <c r="C358" s="10">
        <v>4440</v>
      </c>
      <c r="D358" s="15" t="s">
        <v>51</v>
      </c>
      <c r="E358" s="275">
        <v>3034</v>
      </c>
    </row>
    <row r="359" spans="1:5" ht="15.75" customHeight="1">
      <c r="A359" s="19"/>
      <c r="B359" s="153">
        <v>85403</v>
      </c>
      <c r="C359" s="24"/>
      <c r="D359" s="42" t="s">
        <v>109</v>
      </c>
      <c r="E359" s="281">
        <f>SUM(E360:E376)</f>
        <v>1236143</v>
      </c>
    </row>
    <row r="360" spans="1:5" ht="25.5" customHeight="1">
      <c r="A360" s="19"/>
      <c r="B360" s="153"/>
      <c r="C360" s="10">
        <v>2540</v>
      </c>
      <c r="D360" s="15" t="s">
        <v>314</v>
      </c>
      <c r="E360" s="275">
        <v>708200</v>
      </c>
    </row>
    <row r="361" spans="1:5" ht="21" customHeight="1">
      <c r="A361" s="19"/>
      <c r="B361" s="153"/>
      <c r="C361" s="24">
        <v>3020</v>
      </c>
      <c r="D361" s="26" t="s">
        <v>177</v>
      </c>
      <c r="E361" s="275">
        <v>1800</v>
      </c>
    </row>
    <row r="362" spans="1:5" ht="15" customHeight="1">
      <c r="A362" s="19"/>
      <c r="B362" s="153"/>
      <c r="C362" s="10">
        <v>3110</v>
      </c>
      <c r="D362" s="15" t="s">
        <v>77</v>
      </c>
      <c r="E362" s="275">
        <v>1500</v>
      </c>
    </row>
    <row r="363" spans="1:5" ht="15" customHeight="1">
      <c r="A363" s="19"/>
      <c r="B363" s="153"/>
      <c r="C363" s="10">
        <v>4010</v>
      </c>
      <c r="D363" s="15" t="s">
        <v>43</v>
      </c>
      <c r="E363" s="275">
        <v>356653</v>
      </c>
    </row>
    <row r="364" spans="1:5" ht="15" customHeight="1">
      <c r="A364" s="19"/>
      <c r="B364" s="153"/>
      <c r="C364" s="24">
        <v>4040</v>
      </c>
      <c r="D364" s="26" t="s">
        <v>55</v>
      </c>
      <c r="E364" s="275">
        <v>29700</v>
      </c>
    </row>
    <row r="365" spans="1:5" ht="15" customHeight="1">
      <c r="A365" s="19"/>
      <c r="B365" s="153"/>
      <c r="C365" s="24">
        <v>4110</v>
      </c>
      <c r="D365" s="26" t="s">
        <v>45</v>
      </c>
      <c r="E365" s="275">
        <v>69505</v>
      </c>
    </row>
    <row r="366" spans="1:5" ht="15" customHeight="1">
      <c r="A366" s="19"/>
      <c r="B366" s="153"/>
      <c r="C366" s="24">
        <v>4120</v>
      </c>
      <c r="D366" s="26" t="s">
        <v>46</v>
      </c>
      <c r="E366" s="275">
        <v>9465</v>
      </c>
    </row>
    <row r="367" spans="1:5" ht="15" customHeight="1">
      <c r="A367" s="19"/>
      <c r="B367" s="153"/>
      <c r="C367" s="10">
        <v>4210</v>
      </c>
      <c r="D367" s="15" t="s">
        <v>47</v>
      </c>
      <c r="E367" s="275">
        <v>10250</v>
      </c>
    </row>
    <row r="368" spans="1:5" ht="15" customHeight="1">
      <c r="A368" s="19"/>
      <c r="B368" s="153"/>
      <c r="C368" s="10">
        <v>4220</v>
      </c>
      <c r="D368" s="15" t="s">
        <v>72</v>
      </c>
      <c r="E368" s="275">
        <v>3000</v>
      </c>
    </row>
    <row r="369" spans="1:5" ht="15" customHeight="1">
      <c r="A369" s="19"/>
      <c r="B369" s="153"/>
      <c r="C369" s="10">
        <v>4260</v>
      </c>
      <c r="D369" s="15" t="s">
        <v>48</v>
      </c>
      <c r="E369" s="275">
        <v>4800</v>
      </c>
    </row>
    <row r="370" spans="1:5" ht="15" customHeight="1">
      <c r="A370" s="19"/>
      <c r="B370" s="153"/>
      <c r="C370" s="10">
        <v>4270</v>
      </c>
      <c r="D370" s="15" t="s">
        <v>56</v>
      </c>
      <c r="E370" s="275">
        <v>200</v>
      </c>
    </row>
    <row r="371" spans="1:5" ht="15" customHeight="1">
      <c r="A371" s="19"/>
      <c r="B371" s="153"/>
      <c r="C371" s="10">
        <v>4280</v>
      </c>
      <c r="D371" s="15" t="s">
        <v>86</v>
      </c>
      <c r="E371" s="275">
        <v>1250</v>
      </c>
    </row>
    <row r="372" spans="1:5" ht="15" customHeight="1">
      <c r="A372" s="19"/>
      <c r="B372" s="153"/>
      <c r="C372" s="10">
        <v>4300</v>
      </c>
      <c r="D372" s="15" t="s">
        <v>42</v>
      </c>
      <c r="E372" s="275">
        <v>3000</v>
      </c>
    </row>
    <row r="373" spans="1:5" ht="15" customHeight="1">
      <c r="A373" s="19"/>
      <c r="B373" s="153"/>
      <c r="C373" s="10">
        <v>4410</v>
      </c>
      <c r="D373" s="15" t="s">
        <v>49</v>
      </c>
      <c r="E373" s="275">
        <v>200</v>
      </c>
    </row>
    <row r="374" spans="1:5" ht="15" customHeight="1">
      <c r="A374" s="19"/>
      <c r="B374" s="153"/>
      <c r="C374" s="10">
        <v>4430</v>
      </c>
      <c r="D374" s="15" t="s">
        <v>50</v>
      </c>
      <c r="E374" s="275">
        <v>900</v>
      </c>
    </row>
    <row r="375" spans="1:5" ht="15" customHeight="1">
      <c r="A375" s="19"/>
      <c r="B375" s="153"/>
      <c r="C375" s="10">
        <v>4440</v>
      </c>
      <c r="D375" s="15" t="s">
        <v>51</v>
      </c>
      <c r="E375" s="275">
        <v>19860</v>
      </c>
    </row>
    <row r="376" spans="1:5" ht="15" customHeight="1">
      <c r="A376" s="19"/>
      <c r="B376" s="104"/>
      <c r="C376" s="10">
        <v>6060</v>
      </c>
      <c r="D376" s="15" t="s">
        <v>176</v>
      </c>
      <c r="E376" s="275">
        <v>15860</v>
      </c>
    </row>
    <row r="377" spans="1:5" ht="27" customHeight="1">
      <c r="A377" s="19"/>
      <c r="B377" s="302">
        <v>85406</v>
      </c>
      <c r="C377" s="10"/>
      <c r="D377" s="14" t="s">
        <v>110</v>
      </c>
      <c r="E377" s="253">
        <f>SUM(E378:E389)</f>
        <v>594737</v>
      </c>
    </row>
    <row r="378" spans="1:5" ht="14.25" customHeight="1">
      <c r="A378" s="19"/>
      <c r="B378" s="303"/>
      <c r="C378" s="10">
        <v>4010</v>
      </c>
      <c r="D378" s="15" t="s">
        <v>140</v>
      </c>
      <c r="E378" s="275">
        <v>401787</v>
      </c>
    </row>
    <row r="379" spans="1:5" ht="15" customHeight="1">
      <c r="A379" s="19"/>
      <c r="B379" s="303"/>
      <c r="C379" s="10">
        <v>4040</v>
      </c>
      <c r="D379" s="15" t="s">
        <v>55</v>
      </c>
      <c r="E379" s="275">
        <v>31613</v>
      </c>
    </row>
    <row r="380" spans="1:5" ht="15" customHeight="1">
      <c r="A380" s="19"/>
      <c r="B380" s="303"/>
      <c r="C380" s="10">
        <v>4110</v>
      </c>
      <c r="D380" s="15" t="s">
        <v>45</v>
      </c>
      <c r="E380" s="275">
        <v>77968</v>
      </c>
    </row>
    <row r="381" spans="1:5" ht="15" customHeight="1">
      <c r="A381" s="19"/>
      <c r="B381" s="303"/>
      <c r="C381" s="10">
        <v>4120</v>
      </c>
      <c r="D381" s="15" t="s">
        <v>46</v>
      </c>
      <c r="E381" s="275">
        <v>10618</v>
      </c>
    </row>
    <row r="382" spans="1:5" ht="15" customHeight="1">
      <c r="A382" s="19"/>
      <c r="B382" s="303"/>
      <c r="C382" s="10">
        <v>4210</v>
      </c>
      <c r="D382" s="15" t="s">
        <v>47</v>
      </c>
      <c r="E382" s="275">
        <v>10000</v>
      </c>
    </row>
    <row r="383" spans="1:5" ht="15" customHeight="1">
      <c r="A383" s="19"/>
      <c r="B383" s="303"/>
      <c r="C383" s="10">
        <v>4240</v>
      </c>
      <c r="D383" s="15" t="s">
        <v>111</v>
      </c>
      <c r="E383" s="275">
        <v>3000</v>
      </c>
    </row>
    <row r="384" spans="1:5" ht="15" customHeight="1">
      <c r="A384" s="19"/>
      <c r="B384" s="303"/>
      <c r="C384" s="10">
        <v>4270</v>
      </c>
      <c r="D384" s="15" t="s">
        <v>56</v>
      </c>
      <c r="E384" s="275">
        <v>500</v>
      </c>
    </row>
    <row r="385" spans="1:5" ht="15" customHeight="1">
      <c r="A385" s="19"/>
      <c r="B385" s="303"/>
      <c r="C385" s="10">
        <v>4280</v>
      </c>
      <c r="D385" s="15" t="s">
        <v>86</v>
      </c>
      <c r="E385" s="275">
        <v>500</v>
      </c>
    </row>
    <row r="386" spans="1:5" ht="15" customHeight="1">
      <c r="A386" s="19"/>
      <c r="B386" s="303"/>
      <c r="C386" s="10">
        <v>4300</v>
      </c>
      <c r="D386" s="15" t="s">
        <v>42</v>
      </c>
      <c r="E386" s="275">
        <v>32250</v>
      </c>
    </row>
    <row r="387" spans="1:5" ht="15" customHeight="1">
      <c r="A387" s="19"/>
      <c r="B387" s="303"/>
      <c r="C387" s="10">
        <v>4410</v>
      </c>
      <c r="D387" s="15" t="s">
        <v>49</v>
      </c>
      <c r="E387" s="275">
        <v>500</v>
      </c>
    </row>
    <row r="388" spans="1:5" ht="15" customHeight="1">
      <c r="A388" s="19"/>
      <c r="B388" s="303"/>
      <c r="C388" s="10">
        <v>4430</v>
      </c>
      <c r="D388" s="15" t="s">
        <v>50</v>
      </c>
      <c r="E388" s="275">
        <v>900</v>
      </c>
    </row>
    <row r="389" spans="1:5" ht="15" customHeight="1">
      <c r="A389" s="19"/>
      <c r="B389" s="303"/>
      <c r="C389" s="10">
        <v>4440</v>
      </c>
      <c r="D389" s="15" t="s">
        <v>98</v>
      </c>
      <c r="E389" s="275">
        <v>25101</v>
      </c>
    </row>
    <row r="390" spans="1:5" ht="15" customHeight="1">
      <c r="A390" s="19"/>
      <c r="B390" s="102">
        <v>85410</v>
      </c>
      <c r="C390" s="10"/>
      <c r="D390" s="14" t="s">
        <v>112</v>
      </c>
      <c r="E390" s="253">
        <f>SUM(E391:E405)</f>
        <v>884502</v>
      </c>
    </row>
    <row r="391" spans="1:5" ht="14.25" customHeight="1">
      <c r="A391" s="19"/>
      <c r="B391" s="153"/>
      <c r="C391" s="10">
        <v>3020</v>
      </c>
      <c r="D391" s="15" t="s">
        <v>78</v>
      </c>
      <c r="E391" s="275">
        <v>9600</v>
      </c>
    </row>
    <row r="392" spans="1:5" ht="15" customHeight="1">
      <c r="A392" s="19"/>
      <c r="B392" s="153"/>
      <c r="C392" s="10">
        <v>4010</v>
      </c>
      <c r="D392" s="15" t="s">
        <v>140</v>
      </c>
      <c r="E392" s="275">
        <v>498828</v>
      </c>
    </row>
    <row r="393" spans="1:5" ht="15" customHeight="1">
      <c r="A393" s="19"/>
      <c r="B393" s="153"/>
      <c r="C393" s="10">
        <v>4040</v>
      </c>
      <c r="D393" s="15" t="s">
        <v>55</v>
      </c>
      <c r="E393" s="275">
        <v>39141</v>
      </c>
    </row>
    <row r="394" spans="1:5" ht="15" customHeight="1">
      <c r="A394" s="19"/>
      <c r="B394" s="153"/>
      <c r="C394" s="10">
        <v>4110</v>
      </c>
      <c r="D394" s="15" t="s">
        <v>45</v>
      </c>
      <c r="E394" s="275">
        <v>96780</v>
      </c>
    </row>
    <row r="395" spans="1:5" ht="15" customHeight="1">
      <c r="A395" s="19"/>
      <c r="B395" s="153"/>
      <c r="C395" s="10">
        <v>4120</v>
      </c>
      <c r="D395" s="15" t="s">
        <v>46</v>
      </c>
      <c r="E395" s="275">
        <v>13180</v>
      </c>
    </row>
    <row r="396" spans="1:5" ht="15" customHeight="1">
      <c r="A396" s="19"/>
      <c r="B396" s="153"/>
      <c r="C396" s="10">
        <v>4210</v>
      </c>
      <c r="D396" s="15" t="s">
        <v>47</v>
      </c>
      <c r="E396" s="275">
        <v>20500</v>
      </c>
    </row>
    <row r="397" spans="1:5" ht="15" customHeight="1">
      <c r="A397" s="19"/>
      <c r="B397" s="153"/>
      <c r="C397" s="10">
        <v>4240</v>
      </c>
      <c r="D397" s="15" t="s">
        <v>111</v>
      </c>
      <c r="E397" s="275">
        <v>1000</v>
      </c>
    </row>
    <row r="398" spans="1:5" ht="15" customHeight="1">
      <c r="A398" s="19"/>
      <c r="B398" s="153"/>
      <c r="C398" s="10">
        <v>4260</v>
      </c>
      <c r="D398" s="15" t="s">
        <v>48</v>
      </c>
      <c r="E398" s="275">
        <v>149510</v>
      </c>
    </row>
    <row r="399" spans="1:5" ht="15" customHeight="1">
      <c r="A399" s="19"/>
      <c r="B399" s="153"/>
      <c r="C399" s="10">
        <v>4270</v>
      </c>
      <c r="D399" s="15" t="s">
        <v>56</v>
      </c>
      <c r="E399" s="275">
        <v>3000</v>
      </c>
    </row>
    <row r="400" spans="1:5" ht="15" customHeight="1">
      <c r="A400" s="19"/>
      <c r="B400" s="153"/>
      <c r="C400" s="10">
        <v>4280</v>
      </c>
      <c r="D400" s="15" t="s">
        <v>86</v>
      </c>
      <c r="E400" s="275">
        <v>5000</v>
      </c>
    </row>
    <row r="401" spans="1:5" ht="15" customHeight="1">
      <c r="A401" s="21"/>
      <c r="B401" s="104"/>
      <c r="C401" s="10">
        <v>4300</v>
      </c>
      <c r="D401" s="15" t="s">
        <v>42</v>
      </c>
      <c r="E401" s="275">
        <v>13700</v>
      </c>
    </row>
    <row r="402" spans="1:5" ht="15" customHeight="1">
      <c r="A402" s="18"/>
      <c r="B402" s="102"/>
      <c r="C402" s="10">
        <v>4410</v>
      </c>
      <c r="D402" s="15" t="s">
        <v>49</v>
      </c>
      <c r="E402" s="275">
        <v>600</v>
      </c>
    </row>
    <row r="403" spans="1:5" ht="15" customHeight="1">
      <c r="A403" s="19"/>
      <c r="B403" s="153"/>
      <c r="C403" s="10">
        <v>4430</v>
      </c>
      <c r="D403" s="15" t="s">
        <v>50</v>
      </c>
      <c r="E403" s="275">
        <v>750</v>
      </c>
    </row>
    <row r="404" spans="1:5" ht="15" customHeight="1">
      <c r="A404" s="19"/>
      <c r="B404" s="153"/>
      <c r="C404" s="10">
        <v>4440</v>
      </c>
      <c r="D404" s="15" t="s">
        <v>51</v>
      </c>
      <c r="E404" s="275">
        <v>32423</v>
      </c>
    </row>
    <row r="405" spans="1:5" ht="15" customHeight="1">
      <c r="A405" s="19"/>
      <c r="B405" s="153"/>
      <c r="C405" s="10">
        <v>4580</v>
      </c>
      <c r="D405" s="15" t="s">
        <v>123</v>
      </c>
      <c r="E405" s="275">
        <v>490</v>
      </c>
    </row>
    <row r="406" spans="1:5" ht="15" customHeight="1">
      <c r="A406" s="19"/>
      <c r="B406" s="102">
        <v>85495</v>
      </c>
      <c r="C406" s="10"/>
      <c r="D406" s="14" t="s">
        <v>100</v>
      </c>
      <c r="E406" s="253">
        <f>SUM(E407)</f>
        <v>8120</v>
      </c>
    </row>
    <row r="407" spans="1:5" ht="15" customHeight="1">
      <c r="A407" s="21"/>
      <c r="B407" s="104"/>
      <c r="C407" s="10">
        <v>4440</v>
      </c>
      <c r="D407" s="15" t="s">
        <v>98</v>
      </c>
      <c r="E407" s="275">
        <v>8120</v>
      </c>
    </row>
    <row r="408" spans="1:5" ht="15" customHeight="1">
      <c r="A408" s="19">
        <v>921</v>
      </c>
      <c r="B408" s="153"/>
      <c r="C408" s="29"/>
      <c r="D408" s="156" t="s">
        <v>113</v>
      </c>
      <c r="E408" s="252">
        <f>SUM(E409+E415)</f>
        <v>84000</v>
      </c>
    </row>
    <row r="409" spans="1:5" ht="16.5" customHeight="1">
      <c r="A409" s="19"/>
      <c r="B409" s="102">
        <v>92105</v>
      </c>
      <c r="C409" s="29"/>
      <c r="D409" s="30" t="s">
        <v>114</v>
      </c>
      <c r="E409" s="253">
        <f>SUM(E410:E414)</f>
        <v>44000</v>
      </c>
    </row>
    <row r="410" spans="1:5" ht="25.5" customHeight="1">
      <c r="A410" s="19"/>
      <c r="B410" s="153"/>
      <c r="C410" s="29">
        <v>2580</v>
      </c>
      <c r="D410" s="41" t="s">
        <v>312</v>
      </c>
      <c r="E410" s="251">
        <v>9000</v>
      </c>
    </row>
    <row r="411" spans="1:5" ht="15" customHeight="1">
      <c r="A411" s="19"/>
      <c r="B411" s="153"/>
      <c r="C411" s="29">
        <v>3020</v>
      </c>
      <c r="D411" s="41" t="s">
        <v>78</v>
      </c>
      <c r="E411" s="251">
        <v>2000</v>
      </c>
    </row>
    <row r="412" spans="1:5" ht="15" customHeight="1">
      <c r="A412" s="19"/>
      <c r="B412" s="153"/>
      <c r="C412" s="10">
        <v>4210</v>
      </c>
      <c r="D412" s="15" t="s">
        <v>47</v>
      </c>
      <c r="E412" s="251">
        <v>5000</v>
      </c>
    </row>
    <row r="413" spans="1:5" ht="15" customHeight="1">
      <c r="A413" s="19"/>
      <c r="B413" s="153"/>
      <c r="C413" s="10">
        <v>4300</v>
      </c>
      <c r="D413" s="15" t="s">
        <v>42</v>
      </c>
      <c r="E413" s="251">
        <v>27500</v>
      </c>
    </row>
    <row r="414" spans="1:5" ht="15" customHeight="1">
      <c r="A414" s="19"/>
      <c r="B414" s="104"/>
      <c r="C414" s="10">
        <v>4430</v>
      </c>
      <c r="D414" s="15" t="s">
        <v>50</v>
      </c>
      <c r="E414" s="251">
        <v>500</v>
      </c>
    </row>
    <row r="415" spans="1:5" ht="15" customHeight="1">
      <c r="A415" s="19"/>
      <c r="B415" s="102" t="s">
        <v>407</v>
      </c>
      <c r="C415" s="10"/>
      <c r="D415" s="14" t="s">
        <v>374</v>
      </c>
      <c r="E415" s="371">
        <f>SUM(E416)</f>
        <v>40000</v>
      </c>
    </row>
    <row r="416" spans="1:5" ht="24.75" customHeight="1">
      <c r="A416" s="21"/>
      <c r="B416" s="104"/>
      <c r="C416" s="10">
        <v>2310</v>
      </c>
      <c r="D416" s="15" t="s">
        <v>408</v>
      </c>
      <c r="E416" s="251">
        <v>40000</v>
      </c>
    </row>
    <row r="417" spans="1:5" ht="15" customHeight="1">
      <c r="A417" s="18">
        <v>926</v>
      </c>
      <c r="B417" s="102"/>
      <c r="C417" s="29"/>
      <c r="D417" s="156" t="s">
        <v>115</v>
      </c>
      <c r="E417" s="252">
        <f>SUM(E418)</f>
        <v>27000</v>
      </c>
    </row>
    <row r="418" spans="1:5" ht="15" customHeight="1">
      <c r="A418" s="19"/>
      <c r="B418" s="102">
        <v>92695</v>
      </c>
      <c r="C418" s="10"/>
      <c r="D418" s="14" t="s">
        <v>100</v>
      </c>
      <c r="E418" s="253">
        <f>SUM(E419:E421)</f>
        <v>27000</v>
      </c>
    </row>
    <row r="419" spans="1:5" ht="25.5" customHeight="1">
      <c r="A419" s="19"/>
      <c r="B419" s="153"/>
      <c r="C419" s="10">
        <v>2580</v>
      </c>
      <c r="D419" s="41" t="s">
        <v>464</v>
      </c>
      <c r="E419" s="251">
        <v>17000</v>
      </c>
    </row>
    <row r="420" spans="1:5" ht="15" customHeight="1">
      <c r="A420" s="19"/>
      <c r="B420" s="153"/>
      <c r="C420" s="10">
        <v>4210</v>
      </c>
      <c r="D420" s="15" t="s">
        <v>47</v>
      </c>
      <c r="E420" s="251">
        <v>5000</v>
      </c>
    </row>
    <row r="421" spans="1:5" ht="15" customHeight="1">
      <c r="A421" s="19"/>
      <c r="B421" s="153"/>
      <c r="C421" s="29">
        <v>4300</v>
      </c>
      <c r="D421" s="41" t="s">
        <v>42</v>
      </c>
      <c r="E421" s="251">
        <v>5000</v>
      </c>
    </row>
    <row r="422" spans="1:5" ht="15" customHeight="1" thickBot="1">
      <c r="A422" s="316"/>
      <c r="B422" s="317"/>
      <c r="C422" s="44"/>
      <c r="D422" s="45" t="s">
        <v>31</v>
      </c>
      <c r="E422" s="255">
        <f>SUM(E9+E12+E18+E28+E33+E48+E92+E118+E123+E127+E251+E262+E325+E352+E408+E417)</f>
        <v>37709658</v>
      </c>
    </row>
    <row r="423" ht="15" customHeight="1" hidden="1"/>
    <row r="424" ht="15" customHeight="1" hidden="1"/>
    <row r="425" ht="15" customHeight="1" hidden="1"/>
    <row r="426" ht="15" customHeight="1" hidden="1"/>
    <row r="427" ht="15" customHeight="1" hidden="1"/>
    <row r="428" ht="15" customHeight="1" hidden="1"/>
    <row r="429" ht="15" customHeight="1" hidden="1"/>
    <row r="430" ht="15" customHeight="1" hidden="1"/>
    <row r="431" ht="15" customHeight="1" hidden="1"/>
    <row r="432" ht="15" customHeight="1" hidden="1"/>
    <row r="433" ht="15" customHeight="1" hidden="1"/>
    <row r="434" ht="15" customHeight="1" hidden="1"/>
    <row r="435" ht="15" customHeight="1" hidden="1"/>
    <row r="436" ht="15" customHeight="1" hidden="1"/>
    <row r="437" ht="15" customHeight="1" hidden="1"/>
    <row r="438" ht="15" customHeight="1" hidden="1"/>
    <row r="439" ht="15" customHeight="1" hidden="1"/>
    <row r="440" ht="15" customHeight="1" hidden="1"/>
    <row r="441" ht="15" customHeight="1" hidden="1"/>
    <row r="442" ht="15" customHeight="1" hidden="1"/>
    <row r="443" ht="15" customHeight="1" hidden="1"/>
    <row r="444" ht="15" customHeight="1" hidden="1"/>
    <row r="445" ht="15" customHeight="1" hidden="1"/>
    <row r="446" ht="34.5" customHeight="1" thickTop="1"/>
    <row r="447" ht="32.25" customHeight="1">
      <c r="D447" s="244"/>
    </row>
    <row r="448" ht="6.75" customHeight="1"/>
    <row r="449" ht="15" customHeight="1">
      <c r="D449" s="244"/>
    </row>
  </sheetData>
  <mergeCells count="18">
    <mergeCell ref="B201:B208"/>
    <mergeCell ref="B244:B250"/>
    <mergeCell ref="B36:B37"/>
    <mergeCell ref="B61:B76"/>
    <mergeCell ref="B119:B120"/>
    <mergeCell ref="B121:B122"/>
    <mergeCell ref="A19:A25"/>
    <mergeCell ref="B19:B25"/>
    <mergeCell ref="A28:A30"/>
    <mergeCell ref="B29:B30"/>
    <mergeCell ref="A9:A11"/>
    <mergeCell ref="B10:B11"/>
    <mergeCell ref="A12:A17"/>
    <mergeCell ref="B15:B17"/>
    <mergeCell ref="A1:D1"/>
    <mergeCell ref="A2:D2"/>
    <mergeCell ref="A4:D4"/>
    <mergeCell ref="A6:E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29">
      <selection activeCell="D38" sqref="D38"/>
    </sheetView>
  </sheetViews>
  <sheetFormatPr defaultColWidth="9.00390625" defaultRowHeight="13.5" customHeight="1"/>
  <cols>
    <col min="1" max="1" width="6.375" style="1" customWidth="1"/>
    <col min="2" max="2" width="9.00390625" style="93" customWidth="1"/>
    <col min="3" max="3" width="5.875" style="3" customWidth="1"/>
    <col min="4" max="4" width="54.875" style="1" customWidth="1"/>
    <col min="5" max="5" width="21.00390625" style="4" customWidth="1"/>
    <col min="6" max="16384" width="18.875" style="1" customWidth="1"/>
  </cols>
  <sheetData>
    <row r="1" spans="1:5" ht="13.5" customHeight="1">
      <c r="A1" s="1" t="s">
        <v>347</v>
      </c>
      <c r="E1" s="1" t="s">
        <v>350</v>
      </c>
    </row>
    <row r="2" spans="1:5" ht="13.5" customHeight="1">
      <c r="A2" s="1" t="s">
        <v>348</v>
      </c>
      <c r="E2" s="213" t="s">
        <v>427</v>
      </c>
    </row>
    <row r="3" spans="1:5" ht="13.5" customHeight="1">
      <c r="A3" s="1" t="s">
        <v>349</v>
      </c>
      <c r="E3" s="213" t="s">
        <v>351</v>
      </c>
    </row>
    <row r="4" spans="1:5" ht="13.5" customHeight="1">
      <c r="A4" s="1" t="s">
        <v>347</v>
      </c>
      <c r="E4" s="213" t="s">
        <v>426</v>
      </c>
    </row>
    <row r="6" spans="1:5" ht="27" customHeight="1">
      <c r="A6" s="521" t="s">
        <v>346</v>
      </c>
      <c r="B6" s="521"/>
      <c r="C6" s="521"/>
      <c r="D6" s="521"/>
      <c r="E6" s="521"/>
    </row>
    <row r="7" spans="1:5" ht="13.5" customHeight="1">
      <c r="A7" s="522" t="s">
        <v>345</v>
      </c>
      <c r="B7" s="522"/>
      <c r="C7" s="522"/>
      <c r="D7" s="522"/>
      <c r="E7" s="522"/>
    </row>
    <row r="8" ht="9" customHeight="1" thickBot="1"/>
    <row r="9" spans="1:5" s="2" customFormat="1" ht="16.5" customHeight="1" thickTop="1">
      <c r="A9" s="5" t="s">
        <v>0</v>
      </c>
      <c r="B9" s="6" t="s">
        <v>1</v>
      </c>
      <c r="C9" s="7" t="s">
        <v>2</v>
      </c>
      <c r="D9" s="7" t="s">
        <v>3</v>
      </c>
      <c r="E9" s="8" t="s">
        <v>278</v>
      </c>
    </row>
    <row r="10" spans="1:5" s="2" customFormat="1" ht="13.5" customHeight="1">
      <c r="A10" s="94" t="s">
        <v>164</v>
      </c>
      <c r="B10" s="95" t="s">
        <v>165</v>
      </c>
      <c r="C10" s="95" t="s">
        <v>166</v>
      </c>
      <c r="D10" s="95" t="s">
        <v>167</v>
      </c>
      <c r="E10" s="96" t="s">
        <v>168</v>
      </c>
    </row>
    <row r="11" spans="1:5" ht="13.5" customHeight="1">
      <c r="A11" s="510" t="s">
        <v>284</v>
      </c>
      <c r="B11" s="97"/>
      <c r="C11" s="95"/>
      <c r="D11" s="12" t="s">
        <v>9</v>
      </c>
      <c r="E11" s="11">
        <f>E12</f>
        <v>35000</v>
      </c>
    </row>
    <row r="12" spans="1:5" ht="13.5" customHeight="1">
      <c r="A12" s="510"/>
      <c r="B12" s="520" t="s">
        <v>285</v>
      </c>
      <c r="C12" s="95"/>
      <c r="D12" s="14" t="s">
        <v>10</v>
      </c>
      <c r="E12" s="98">
        <f>E13</f>
        <v>35000</v>
      </c>
    </row>
    <row r="13" spans="1:5" ht="34.5" customHeight="1">
      <c r="A13" s="510"/>
      <c r="B13" s="520"/>
      <c r="C13" s="95" t="s">
        <v>327</v>
      </c>
      <c r="D13" s="15" t="s">
        <v>11</v>
      </c>
      <c r="E13" s="99">
        <v>35000</v>
      </c>
    </row>
    <row r="14" spans="1:5" ht="13.5" customHeight="1">
      <c r="A14" s="510">
        <v>700</v>
      </c>
      <c r="B14" s="97"/>
      <c r="C14" s="95"/>
      <c r="D14" s="16" t="s">
        <v>12</v>
      </c>
      <c r="E14" s="11">
        <f>E15</f>
        <v>42000</v>
      </c>
    </row>
    <row r="15" spans="1:5" ht="16.5" customHeight="1">
      <c r="A15" s="510"/>
      <c r="B15" s="520">
        <v>70005</v>
      </c>
      <c r="C15" s="95"/>
      <c r="D15" s="14" t="s">
        <v>13</v>
      </c>
      <c r="E15" s="98">
        <f>E16</f>
        <v>42000</v>
      </c>
    </row>
    <row r="16" spans="1:5" ht="33.75" customHeight="1">
      <c r="A16" s="510"/>
      <c r="B16" s="520"/>
      <c r="C16" s="95" t="s">
        <v>327</v>
      </c>
      <c r="D16" s="15" t="s">
        <v>11</v>
      </c>
      <c r="E16" s="99">
        <v>42000</v>
      </c>
    </row>
    <row r="17" spans="1:5" ht="13.5" customHeight="1">
      <c r="A17" s="523">
        <v>710</v>
      </c>
      <c r="B17" s="97"/>
      <c r="C17" s="95"/>
      <c r="D17" s="16" t="s">
        <v>15</v>
      </c>
      <c r="E17" s="11">
        <f>E18+E20+E22</f>
        <v>178000</v>
      </c>
    </row>
    <row r="18" spans="1:5" ht="17.25" customHeight="1">
      <c r="A18" s="524"/>
      <c r="B18" s="102">
        <v>71013</v>
      </c>
      <c r="C18" s="95"/>
      <c r="D18" s="14" t="s">
        <v>16</v>
      </c>
      <c r="E18" s="98">
        <f>E19</f>
        <v>40000</v>
      </c>
    </row>
    <row r="19" spans="1:5" ht="35.25" customHeight="1">
      <c r="A19" s="512"/>
      <c r="B19" s="104"/>
      <c r="C19" s="95" t="s">
        <v>327</v>
      </c>
      <c r="D19" s="15" t="s">
        <v>11</v>
      </c>
      <c r="E19" s="105">
        <v>40000</v>
      </c>
    </row>
    <row r="20" spans="1:5" ht="17.25" customHeight="1">
      <c r="A20" s="512"/>
      <c r="B20" s="520">
        <v>71014</v>
      </c>
      <c r="C20" s="95"/>
      <c r="D20" s="14" t="s">
        <v>17</v>
      </c>
      <c r="E20" s="98">
        <f>E21</f>
        <v>50000</v>
      </c>
    </row>
    <row r="21" spans="1:5" ht="34.5" customHeight="1">
      <c r="A21" s="512"/>
      <c r="B21" s="520"/>
      <c r="C21" s="95" t="s">
        <v>327</v>
      </c>
      <c r="D21" s="15" t="s">
        <v>11</v>
      </c>
      <c r="E21" s="105">
        <v>50000</v>
      </c>
    </row>
    <row r="22" spans="1:5" ht="16.5" customHeight="1">
      <c r="A22" s="512"/>
      <c r="B22" s="520">
        <v>71015</v>
      </c>
      <c r="C22" s="95"/>
      <c r="D22" s="14" t="s">
        <v>18</v>
      </c>
      <c r="E22" s="98">
        <f>E23</f>
        <v>88000</v>
      </c>
    </row>
    <row r="23" spans="1:5" ht="36" customHeight="1">
      <c r="A23" s="525"/>
      <c r="B23" s="520"/>
      <c r="C23" s="95" t="s">
        <v>327</v>
      </c>
      <c r="D23" s="15" t="s">
        <v>11</v>
      </c>
      <c r="E23" s="105">
        <v>88000</v>
      </c>
    </row>
    <row r="24" spans="1:5" ht="17.25" customHeight="1">
      <c r="A24" s="510">
        <v>750</v>
      </c>
      <c r="B24" s="97"/>
      <c r="C24" s="95"/>
      <c r="D24" s="16" t="s">
        <v>19</v>
      </c>
      <c r="E24" s="11">
        <f>E26+E27</f>
        <v>176926</v>
      </c>
    </row>
    <row r="25" spans="1:5" ht="17.25" customHeight="1">
      <c r="A25" s="510"/>
      <c r="B25" s="520">
        <v>75011</v>
      </c>
      <c r="C25" s="95"/>
      <c r="D25" s="14" t="s">
        <v>20</v>
      </c>
      <c r="E25" s="98">
        <f>E26</f>
        <v>144926</v>
      </c>
    </row>
    <row r="26" spans="1:5" ht="36" customHeight="1">
      <c r="A26" s="510"/>
      <c r="B26" s="520"/>
      <c r="C26" s="95" t="s">
        <v>327</v>
      </c>
      <c r="D26" s="15" t="s">
        <v>11</v>
      </c>
      <c r="E26" s="105">
        <v>144926</v>
      </c>
    </row>
    <row r="27" spans="1:5" ht="16.5" customHeight="1">
      <c r="A27" s="510"/>
      <c r="B27" s="520">
        <v>75045</v>
      </c>
      <c r="C27" s="95"/>
      <c r="D27" s="14" t="s">
        <v>21</v>
      </c>
      <c r="E27" s="98">
        <f>E28</f>
        <v>32000</v>
      </c>
    </row>
    <row r="28" spans="1:5" ht="34.5" customHeight="1">
      <c r="A28" s="510"/>
      <c r="B28" s="520"/>
      <c r="C28" s="95" t="s">
        <v>327</v>
      </c>
      <c r="D28" s="15" t="s">
        <v>11</v>
      </c>
      <c r="E28" s="105">
        <v>32000</v>
      </c>
    </row>
    <row r="29" spans="1:5" ht="16.5" customHeight="1">
      <c r="A29" s="100">
        <v>754</v>
      </c>
      <c r="B29" s="97"/>
      <c r="C29" s="95"/>
      <c r="D29" s="16" t="s">
        <v>22</v>
      </c>
      <c r="E29" s="11">
        <f>E30+E32</f>
        <v>2094310</v>
      </c>
    </row>
    <row r="30" spans="1:5" ht="17.25" customHeight="1">
      <c r="A30" s="103"/>
      <c r="B30" s="102">
        <v>75411</v>
      </c>
      <c r="C30" s="95"/>
      <c r="D30" s="14" t="s">
        <v>24</v>
      </c>
      <c r="E30" s="98">
        <f>E31</f>
        <v>2093810</v>
      </c>
    </row>
    <row r="31" spans="1:5" ht="36.75" customHeight="1">
      <c r="A31" s="103"/>
      <c r="B31" s="104"/>
      <c r="C31" s="95" t="s">
        <v>327</v>
      </c>
      <c r="D31" s="15" t="s">
        <v>11</v>
      </c>
      <c r="E31" s="105">
        <v>2093810</v>
      </c>
    </row>
    <row r="32" spans="1:5" ht="15" customHeight="1">
      <c r="A32" s="103"/>
      <c r="B32" s="102">
        <v>75414</v>
      </c>
      <c r="C32" s="95"/>
      <c r="D32" s="14" t="s">
        <v>162</v>
      </c>
      <c r="E32" s="98">
        <f>SUM(E33)</f>
        <v>500</v>
      </c>
    </row>
    <row r="33" spans="1:5" ht="36" customHeight="1">
      <c r="A33" s="106"/>
      <c r="B33" s="104"/>
      <c r="C33" s="95" t="s">
        <v>327</v>
      </c>
      <c r="D33" s="15" t="s">
        <v>11</v>
      </c>
      <c r="E33" s="105">
        <v>500</v>
      </c>
    </row>
    <row r="34" spans="1:5" ht="13.5" customHeight="1">
      <c r="A34" s="510">
        <v>851</v>
      </c>
      <c r="B34" s="97"/>
      <c r="C34" s="95"/>
      <c r="D34" s="16" t="s">
        <v>25</v>
      </c>
      <c r="E34" s="11">
        <f>E35</f>
        <v>1289800</v>
      </c>
    </row>
    <row r="35" spans="1:5" ht="27" customHeight="1">
      <c r="A35" s="510"/>
      <c r="B35" s="520">
        <v>85156</v>
      </c>
      <c r="C35" s="95"/>
      <c r="D35" s="14" t="s">
        <v>101</v>
      </c>
      <c r="E35" s="98">
        <f>E36</f>
        <v>1289800</v>
      </c>
    </row>
    <row r="36" spans="1:5" ht="36.75" customHeight="1">
      <c r="A36" s="510"/>
      <c r="B36" s="520"/>
      <c r="C36" s="95" t="s">
        <v>327</v>
      </c>
      <c r="D36" s="15" t="s">
        <v>11</v>
      </c>
      <c r="E36" s="105">
        <v>1289800</v>
      </c>
    </row>
    <row r="37" spans="1:5" ht="13.5" customHeight="1">
      <c r="A37" s="94" t="s">
        <v>298</v>
      </c>
      <c r="B37" s="97"/>
      <c r="C37" s="95"/>
      <c r="D37" s="16" t="s">
        <v>299</v>
      </c>
      <c r="E37" s="11">
        <f>SUM(E38)</f>
        <v>15600</v>
      </c>
    </row>
    <row r="38" spans="1:5" ht="19.5" customHeight="1">
      <c r="A38" s="101"/>
      <c r="B38" s="520">
        <v>85316</v>
      </c>
      <c r="C38" s="95"/>
      <c r="D38" s="14" t="s">
        <v>27</v>
      </c>
      <c r="E38" s="98">
        <f>E39</f>
        <v>15600</v>
      </c>
    </row>
    <row r="39" spans="1:5" ht="36.75" customHeight="1">
      <c r="A39" s="101"/>
      <c r="B39" s="520"/>
      <c r="C39" s="95" t="s">
        <v>327</v>
      </c>
      <c r="D39" s="15" t="s">
        <v>11</v>
      </c>
      <c r="E39" s="105">
        <v>15600</v>
      </c>
    </row>
    <row r="40" spans="1:5" ht="17.25" customHeight="1">
      <c r="A40" s="100" t="s">
        <v>304</v>
      </c>
      <c r="B40" s="97"/>
      <c r="C40" s="95"/>
      <c r="D40" s="16" t="s">
        <v>305</v>
      </c>
      <c r="E40" s="11">
        <f>SUM(E41)</f>
        <v>79700</v>
      </c>
    </row>
    <row r="41" spans="1:5" ht="17.25" customHeight="1">
      <c r="A41" s="101"/>
      <c r="B41" s="520">
        <v>85321</v>
      </c>
      <c r="C41" s="95"/>
      <c r="D41" s="14" t="s">
        <v>29</v>
      </c>
      <c r="E41" s="98">
        <f>E42</f>
        <v>79700</v>
      </c>
    </row>
    <row r="42" spans="1:5" ht="36.75" customHeight="1">
      <c r="A42" s="101"/>
      <c r="B42" s="520"/>
      <c r="C42" s="95" t="s">
        <v>327</v>
      </c>
      <c r="D42" s="15" t="s">
        <v>11</v>
      </c>
      <c r="E42" s="105">
        <v>79700</v>
      </c>
    </row>
    <row r="43" spans="1:5" ht="15" customHeight="1" thickBot="1">
      <c r="A43" s="107"/>
      <c r="B43" s="108"/>
      <c r="C43" s="109"/>
      <c r="D43" s="45" t="s">
        <v>31</v>
      </c>
      <c r="E43" s="110">
        <f>SUM(E11+E14+E17+E24+E29+E34+E37+E40)</f>
        <v>3911336</v>
      </c>
    </row>
    <row r="44" ht="13.5" customHeight="1" thickTop="1"/>
    <row r="45" spans="1:5" ht="13.5" customHeight="1">
      <c r="A45" s="111"/>
      <c r="D45" s="526"/>
      <c r="E45" s="526"/>
    </row>
    <row r="46" ht="13.5" customHeight="1">
      <c r="A46" s="111"/>
    </row>
    <row r="47" spans="1:5" ht="13.5" customHeight="1">
      <c r="A47" s="111"/>
      <c r="D47" s="526"/>
      <c r="E47" s="526"/>
    </row>
  </sheetData>
  <mergeCells count="19">
    <mergeCell ref="B38:B39"/>
    <mergeCell ref="B41:B42"/>
    <mergeCell ref="D45:E45"/>
    <mergeCell ref="D47:E47"/>
    <mergeCell ref="A17:A18"/>
    <mergeCell ref="A14:A16"/>
    <mergeCell ref="A34:A36"/>
    <mergeCell ref="B35:B36"/>
    <mergeCell ref="A24:A28"/>
    <mergeCell ref="B25:B26"/>
    <mergeCell ref="B27:B28"/>
    <mergeCell ref="B20:B21"/>
    <mergeCell ref="A19:A23"/>
    <mergeCell ref="B22:B23"/>
    <mergeCell ref="B15:B16"/>
    <mergeCell ref="A11:A13"/>
    <mergeCell ref="B12:B13"/>
    <mergeCell ref="A6:E6"/>
    <mergeCell ref="A7:E7"/>
  </mergeCells>
  <printOptions/>
  <pageMargins left="0.33" right="0.34" top="0.49" bottom="0.66" header="0.33" footer="0.5"/>
  <pageSetup horizontalDpi="600" verticalDpi="600" orientation="portrait" paperSize="9" r:id="rId1"/>
  <headerFooter alignWithMargins="0">
    <oddFooter>&amp;CStrona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E10" sqref="E10"/>
    </sheetView>
  </sheetViews>
  <sheetFormatPr defaultColWidth="9.00390625" defaultRowHeight="12.75"/>
  <cols>
    <col min="1" max="1" width="5.375" style="116" customWidth="1"/>
    <col min="2" max="2" width="7.875" style="116" customWidth="1"/>
    <col min="3" max="3" width="8.00390625" style="116" customWidth="1"/>
    <col min="4" max="4" width="48.00390625" style="116" customWidth="1"/>
    <col min="5" max="5" width="21.125" style="133" customWidth="1"/>
    <col min="6" max="16384" width="9.125" style="116" customWidth="1"/>
  </cols>
  <sheetData>
    <row r="1" spans="1:7" ht="21" customHeight="1">
      <c r="A1" s="112"/>
      <c r="B1" s="113"/>
      <c r="C1" s="113"/>
      <c r="D1" s="113"/>
      <c r="E1" s="114"/>
      <c r="F1" s="112"/>
      <c r="G1" s="115"/>
    </row>
    <row r="2" spans="1:7" ht="11.25">
      <c r="A2" s="113"/>
      <c r="B2" s="113"/>
      <c r="C2" s="113"/>
      <c r="D2" s="113"/>
      <c r="E2" s="117" t="s">
        <v>241</v>
      </c>
      <c r="F2" s="112"/>
      <c r="G2" s="115"/>
    </row>
    <row r="3" spans="1:7" ht="11.25">
      <c r="A3" s="113"/>
      <c r="B3" s="113"/>
      <c r="C3" s="113"/>
      <c r="D3" s="113"/>
      <c r="E3" s="117" t="s">
        <v>425</v>
      </c>
      <c r="F3" s="112"/>
      <c r="G3" s="115"/>
    </row>
    <row r="4" spans="1:7" ht="11.25">
      <c r="A4" s="113"/>
      <c r="B4" s="113"/>
      <c r="C4" s="113"/>
      <c r="D4" s="113"/>
      <c r="E4" s="117" t="s">
        <v>183</v>
      </c>
      <c r="F4" s="112"/>
      <c r="G4" s="115"/>
    </row>
    <row r="5" spans="1:7" ht="11.25">
      <c r="A5" s="113"/>
      <c r="B5" s="113"/>
      <c r="C5" s="113"/>
      <c r="D5" s="113"/>
      <c r="E5" s="117" t="s">
        <v>426</v>
      </c>
      <c r="F5" s="112"/>
      <c r="G5" s="115"/>
    </row>
    <row r="6" spans="1:7" ht="11.25">
      <c r="A6" s="113"/>
      <c r="B6" s="113"/>
      <c r="C6" s="113"/>
      <c r="D6" s="113"/>
      <c r="E6" s="113"/>
      <c r="F6" s="112"/>
      <c r="G6" s="115"/>
    </row>
    <row r="7" spans="1:7" ht="5.25" customHeight="1">
      <c r="A7" s="497" t="s">
        <v>157</v>
      </c>
      <c r="B7" s="497"/>
      <c r="C7" s="497"/>
      <c r="D7" s="497"/>
      <c r="E7" s="497"/>
      <c r="F7" s="112"/>
      <c r="G7" s="115"/>
    </row>
    <row r="8" spans="1:7" ht="23.25" customHeight="1" thickBot="1">
      <c r="A8" s="497"/>
      <c r="B8" s="497"/>
      <c r="C8" s="497"/>
      <c r="D8" s="497"/>
      <c r="E8" s="497"/>
      <c r="F8" s="112"/>
      <c r="G8" s="115"/>
    </row>
    <row r="9" spans="1:7" ht="11.25" hidden="1">
      <c r="A9" s="118"/>
      <c r="B9" s="119"/>
      <c r="C9" s="119"/>
      <c r="D9" s="119"/>
      <c r="E9" s="120"/>
      <c r="F9" s="119"/>
      <c r="G9" s="121"/>
    </row>
    <row r="10" spans="1:8" ht="31.5" customHeight="1" thickTop="1">
      <c r="A10" s="122" t="s">
        <v>0</v>
      </c>
      <c r="B10" s="10" t="s">
        <v>37</v>
      </c>
      <c r="C10" s="10" t="s">
        <v>2</v>
      </c>
      <c r="D10" s="10" t="s">
        <v>3</v>
      </c>
      <c r="E10" s="11" t="s">
        <v>279</v>
      </c>
      <c r="F10" s="131"/>
      <c r="G10" s="131"/>
      <c r="H10" s="115"/>
    </row>
    <row r="11" spans="1:8" ht="11.25">
      <c r="A11" s="94">
        <v>1</v>
      </c>
      <c r="B11" s="95">
        <v>2</v>
      </c>
      <c r="C11" s="95">
        <v>3</v>
      </c>
      <c r="D11" s="95">
        <v>4</v>
      </c>
      <c r="E11" s="96">
        <v>5</v>
      </c>
      <c r="F11" s="131"/>
      <c r="G11" s="131"/>
      <c r="H11" s="115"/>
    </row>
    <row r="12" spans="1:8" ht="11.25">
      <c r="A12" s="483">
        <v>600</v>
      </c>
      <c r="B12" s="123"/>
      <c r="C12" s="123"/>
      <c r="D12" s="12" t="s">
        <v>32</v>
      </c>
      <c r="E12" s="11">
        <f>SUM(E13)</f>
        <v>242355</v>
      </c>
      <c r="F12" s="131"/>
      <c r="G12" s="131"/>
      <c r="H12" s="115"/>
    </row>
    <row r="13" spans="1:8" ht="17.25" customHeight="1">
      <c r="A13" s="502"/>
      <c r="B13" s="495">
        <v>60014</v>
      </c>
      <c r="C13" s="123"/>
      <c r="D13" s="13" t="s">
        <v>34</v>
      </c>
      <c r="E13" s="98">
        <f>SUM(E14:E18)</f>
        <v>242355</v>
      </c>
      <c r="F13" s="131"/>
      <c r="G13" s="131"/>
      <c r="H13" s="115"/>
    </row>
    <row r="14" spans="1:8" ht="37.5" customHeight="1">
      <c r="A14" s="502"/>
      <c r="B14" s="496"/>
      <c r="C14" s="499">
        <v>2310</v>
      </c>
      <c r="D14" s="499" t="s">
        <v>372</v>
      </c>
      <c r="E14" s="105">
        <v>166855</v>
      </c>
      <c r="F14" s="131"/>
      <c r="G14" s="131"/>
      <c r="H14" s="115"/>
    </row>
    <row r="15" spans="1:8" ht="1.5" customHeight="1" hidden="1">
      <c r="A15" s="502"/>
      <c r="B15" s="496"/>
      <c r="C15" s="499"/>
      <c r="D15" s="499"/>
      <c r="E15" s="105"/>
      <c r="F15" s="131"/>
      <c r="G15" s="131"/>
      <c r="H15" s="115"/>
    </row>
    <row r="16" spans="1:8" ht="15.75" customHeight="1" hidden="1" thickBot="1">
      <c r="A16" s="502"/>
      <c r="B16" s="496"/>
      <c r="C16" s="499"/>
      <c r="D16" s="499"/>
      <c r="E16" s="105"/>
      <c r="F16" s="131"/>
      <c r="G16" s="131"/>
      <c r="H16" s="115"/>
    </row>
    <row r="17" spans="1:8" ht="15.75" customHeight="1" hidden="1" thickBot="1">
      <c r="A17" s="502"/>
      <c r="B17" s="496"/>
      <c r="C17" s="499"/>
      <c r="D17" s="499"/>
      <c r="E17" s="105" t="s">
        <v>33</v>
      </c>
      <c r="F17" s="131"/>
      <c r="G17" s="131"/>
      <c r="H17" s="115"/>
    </row>
    <row r="18" spans="1:8" ht="36" customHeight="1">
      <c r="A18" s="257"/>
      <c r="B18" s="25"/>
      <c r="C18" s="123">
        <v>6610</v>
      </c>
      <c r="D18" s="123" t="s">
        <v>373</v>
      </c>
      <c r="E18" s="105">
        <v>75500</v>
      </c>
      <c r="F18" s="131"/>
      <c r="G18" s="131"/>
      <c r="H18" s="115"/>
    </row>
    <row r="19" spans="1:8" ht="11.25">
      <c r="A19" s="527">
        <v>921</v>
      </c>
      <c r="B19" s="123"/>
      <c r="C19" s="123"/>
      <c r="D19" s="12" t="s">
        <v>113</v>
      </c>
      <c r="E19" s="11">
        <f>E20</f>
        <v>40000</v>
      </c>
      <c r="F19" s="131"/>
      <c r="G19" s="131"/>
      <c r="H19" s="115"/>
    </row>
    <row r="20" spans="1:8" ht="22.5" customHeight="1">
      <c r="A20" s="527"/>
      <c r="B20" s="494">
        <v>92116</v>
      </c>
      <c r="C20" s="123"/>
      <c r="D20" s="13" t="s">
        <v>374</v>
      </c>
      <c r="E20" s="98">
        <f>E21</f>
        <v>40000</v>
      </c>
      <c r="F20" s="131"/>
      <c r="G20" s="131"/>
      <c r="H20" s="115"/>
    </row>
    <row r="21" spans="1:8" ht="39" customHeight="1">
      <c r="A21" s="527"/>
      <c r="B21" s="494"/>
      <c r="C21" s="499">
        <v>2310</v>
      </c>
      <c r="D21" s="499" t="s">
        <v>372</v>
      </c>
      <c r="E21" s="529">
        <v>40000</v>
      </c>
      <c r="F21" s="131"/>
      <c r="G21" s="131"/>
      <c r="H21" s="115"/>
    </row>
    <row r="22" spans="1:8" ht="15" customHeight="1" hidden="1">
      <c r="A22" s="527"/>
      <c r="B22" s="494"/>
      <c r="C22" s="499"/>
      <c r="D22" s="499"/>
      <c r="E22" s="529"/>
      <c r="F22" s="131"/>
      <c r="G22" s="131"/>
      <c r="H22" s="115"/>
    </row>
    <row r="23" spans="1:8" ht="15" customHeight="1" hidden="1">
      <c r="A23" s="527"/>
      <c r="B23" s="494"/>
      <c r="C23" s="499"/>
      <c r="D23" s="499"/>
      <c r="E23" s="529"/>
      <c r="F23" s="131"/>
      <c r="G23" s="131"/>
      <c r="H23" s="115"/>
    </row>
    <row r="24" spans="1:8" ht="13.5" customHeight="1" hidden="1" thickBot="1">
      <c r="A24" s="527"/>
      <c r="B24" s="494"/>
      <c r="C24" s="499"/>
      <c r="D24" s="499"/>
      <c r="E24" s="529"/>
      <c r="F24" s="131"/>
      <c r="G24" s="131"/>
      <c r="H24" s="115"/>
    </row>
    <row r="25" spans="1:8" ht="14.25" customHeight="1">
      <c r="A25" s="527" t="s">
        <v>36</v>
      </c>
      <c r="B25" s="528"/>
      <c r="C25" s="528"/>
      <c r="D25" s="528"/>
      <c r="E25" s="11">
        <f>SUM(E12,E19)</f>
        <v>282355</v>
      </c>
      <c r="F25" s="131"/>
      <c r="G25" s="131"/>
      <c r="H25" s="115"/>
    </row>
    <row r="26" spans="1:8" ht="0.75" customHeight="1" thickBot="1">
      <c r="A26" s="124"/>
      <c r="B26" s="125"/>
      <c r="C26" s="125"/>
      <c r="D26" s="125"/>
      <c r="E26" s="126"/>
      <c r="F26" s="134"/>
      <c r="G26" s="131"/>
      <c r="H26" s="115"/>
    </row>
    <row r="27" spans="1:8" ht="12" thickTop="1">
      <c r="A27" s="127"/>
      <c r="B27" s="127"/>
      <c r="C27" s="127"/>
      <c r="D27" s="127"/>
      <c r="E27" s="128"/>
      <c r="F27" s="131"/>
      <c r="G27" s="131"/>
      <c r="H27" s="115"/>
    </row>
    <row r="28" spans="1:8" ht="11.25">
      <c r="A28" s="131"/>
      <c r="B28" s="131"/>
      <c r="C28" s="131"/>
      <c r="D28" s="131"/>
      <c r="E28" s="132"/>
      <c r="F28" s="131"/>
      <c r="G28" s="131"/>
      <c r="H28" s="115"/>
    </row>
    <row r="29" spans="1:8" ht="11.25">
      <c r="A29" s="131"/>
      <c r="B29" s="131"/>
      <c r="C29" s="131"/>
      <c r="D29" s="131"/>
      <c r="E29" s="132"/>
      <c r="F29" s="131"/>
      <c r="G29" s="131"/>
      <c r="H29" s="115"/>
    </row>
    <row r="30" spans="1:8" ht="11.25">
      <c r="A30" s="131"/>
      <c r="B30" s="131"/>
      <c r="C30" s="131"/>
      <c r="D30" s="131"/>
      <c r="E30" s="132"/>
      <c r="F30" s="131"/>
      <c r="G30" s="131"/>
      <c r="H30" s="115"/>
    </row>
    <row r="31" spans="1:8" ht="11.25">
      <c r="A31" s="131"/>
      <c r="B31" s="131"/>
      <c r="C31" s="131"/>
      <c r="D31" s="131"/>
      <c r="E31" s="132"/>
      <c r="F31" s="131"/>
      <c r="G31" s="131"/>
      <c r="H31" s="115"/>
    </row>
    <row r="32" spans="1:8" ht="11.25">
      <c r="A32" s="131"/>
      <c r="B32" s="131"/>
      <c r="C32" s="131"/>
      <c r="D32" s="131"/>
      <c r="E32" s="132"/>
      <c r="F32" s="131"/>
      <c r="G32" s="131"/>
      <c r="H32" s="115"/>
    </row>
    <row r="33" spans="1:8" ht="11.25">
      <c r="A33" s="131"/>
      <c r="B33" s="131"/>
      <c r="C33" s="131"/>
      <c r="D33" s="131"/>
      <c r="E33" s="132"/>
      <c r="F33" s="131"/>
      <c r="G33" s="131"/>
      <c r="H33" s="115"/>
    </row>
    <row r="34" spans="1:8" ht="11.25">
      <c r="A34" s="131"/>
      <c r="B34" s="131"/>
      <c r="C34" s="131"/>
      <c r="D34" s="131"/>
      <c r="E34" s="132"/>
      <c r="F34" s="131"/>
      <c r="G34" s="131"/>
      <c r="H34" s="115"/>
    </row>
    <row r="35" spans="1:8" ht="11.25">
      <c r="A35" s="131"/>
      <c r="B35" s="131"/>
      <c r="C35" s="131"/>
      <c r="D35" s="131"/>
      <c r="E35" s="132"/>
      <c r="F35" s="131"/>
      <c r="G35" s="131"/>
      <c r="H35" s="115"/>
    </row>
    <row r="36" spans="1:7" ht="11.25">
      <c r="A36" s="131"/>
      <c r="B36" s="131"/>
      <c r="C36" s="131"/>
      <c r="D36" s="131"/>
      <c r="E36" s="132"/>
      <c r="F36" s="129"/>
      <c r="G36" s="130"/>
    </row>
    <row r="37" spans="1:6" ht="11.25">
      <c r="A37" s="131"/>
      <c r="B37" s="131"/>
      <c r="C37" s="131"/>
      <c r="D37" s="131"/>
      <c r="E37" s="132"/>
      <c r="F37" s="115"/>
    </row>
    <row r="38" spans="1:6" ht="11.25">
      <c r="A38" s="131"/>
      <c r="B38" s="131"/>
      <c r="C38" s="131"/>
      <c r="D38" s="131"/>
      <c r="E38" s="132"/>
      <c r="F38" s="115"/>
    </row>
    <row r="39" spans="1:6" ht="11.25">
      <c r="A39" s="131"/>
      <c r="B39" s="131"/>
      <c r="C39" s="131"/>
      <c r="D39" s="131"/>
      <c r="E39" s="132"/>
      <c r="F39" s="115"/>
    </row>
    <row r="40" spans="1:6" ht="11.25">
      <c r="A40" s="131"/>
      <c r="B40" s="131"/>
      <c r="C40" s="131"/>
      <c r="D40" s="131"/>
      <c r="E40" s="132"/>
      <c r="F40" s="115"/>
    </row>
    <row r="41" spans="1:6" ht="11.25">
      <c r="A41" s="131"/>
      <c r="B41" s="131"/>
      <c r="C41" s="131"/>
      <c r="D41" s="131"/>
      <c r="E41" s="132"/>
      <c r="F41" s="115"/>
    </row>
    <row r="42" spans="1:6" ht="11.25">
      <c r="A42" s="131"/>
      <c r="B42" s="131"/>
      <c r="C42" s="131"/>
      <c r="D42" s="131"/>
      <c r="E42" s="132"/>
      <c r="F42" s="115"/>
    </row>
    <row r="43" spans="1:6" ht="11.25">
      <c r="A43" s="131"/>
      <c r="B43" s="131"/>
      <c r="C43" s="131"/>
      <c r="D43" s="131"/>
      <c r="E43" s="132"/>
      <c r="F43" s="115"/>
    </row>
    <row r="44" spans="1:6" ht="11.25">
      <c r="A44" s="131"/>
      <c r="B44" s="131"/>
      <c r="C44" s="131"/>
      <c r="D44" s="131"/>
      <c r="E44" s="132"/>
      <c r="F44" s="115"/>
    </row>
    <row r="45" spans="1:6" ht="11.25">
      <c r="A45" s="131"/>
      <c r="B45" s="131"/>
      <c r="C45" s="131"/>
      <c r="D45" s="131"/>
      <c r="E45" s="132"/>
      <c r="F45" s="115"/>
    </row>
    <row r="46" spans="1:6" ht="11.25">
      <c r="A46" s="131"/>
      <c r="B46" s="131"/>
      <c r="C46" s="131"/>
      <c r="D46" s="131"/>
      <c r="E46" s="132"/>
      <c r="F46" s="115"/>
    </row>
    <row r="47" spans="1:6" ht="11.25">
      <c r="A47" s="131"/>
      <c r="B47" s="131"/>
      <c r="C47" s="131"/>
      <c r="D47" s="131"/>
      <c r="E47" s="132"/>
      <c r="F47" s="115"/>
    </row>
    <row r="48" spans="1:6" ht="11.25">
      <c r="A48" s="131"/>
      <c r="B48" s="131"/>
      <c r="C48" s="131"/>
      <c r="D48" s="131"/>
      <c r="E48" s="132"/>
      <c r="F48" s="115"/>
    </row>
    <row r="49" spans="1:6" ht="11.25">
      <c r="A49" s="131"/>
      <c r="B49" s="131"/>
      <c r="C49" s="131"/>
      <c r="D49" s="131"/>
      <c r="E49" s="132"/>
      <c r="F49" s="115"/>
    </row>
    <row r="50" spans="1:6" ht="11.25">
      <c r="A50" s="131"/>
      <c r="B50" s="131"/>
      <c r="C50" s="131"/>
      <c r="D50" s="131"/>
      <c r="E50" s="132"/>
      <c r="F50" s="115"/>
    </row>
    <row r="51" spans="1:6" ht="11.25">
      <c r="A51" s="131"/>
      <c r="B51" s="131"/>
      <c r="C51" s="131"/>
      <c r="D51" s="131"/>
      <c r="E51" s="132"/>
      <c r="F51" s="115"/>
    </row>
    <row r="52" spans="1:6" ht="11.25">
      <c r="A52" s="131"/>
      <c r="B52" s="131"/>
      <c r="C52" s="131"/>
      <c r="D52" s="131"/>
      <c r="E52" s="132"/>
      <c r="F52" s="115"/>
    </row>
    <row r="53" spans="1:6" ht="11.25">
      <c r="A53" s="131"/>
      <c r="B53" s="131"/>
      <c r="C53" s="131"/>
      <c r="D53" s="131"/>
      <c r="E53" s="132"/>
      <c r="F53" s="115"/>
    </row>
  </sheetData>
  <mergeCells count="11">
    <mergeCell ref="B13:B17"/>
    <mergeCell ref="C14:C17"/>
    <mergeCell ref="D14:D17"/>
    <mergeCell ref="A7:E8"/>
    <mergeCell ref="A12:A17"/>
    <mergeCell ref="A25:D25"/>
    <mergeCell ref="E21:E24"/>
    <mergeCell ref="A19:A24"/>
    <mergeCell ref="B20:B24"/>
    <mergeCell ref="C21:C24"/>
    <mergeCell ref="D21:D2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44"/>
  <sheetViews>
    <sheetView workbookViewId="0" topLeftCell="A1">
      <selection activeCell="G8" sqref="G8"/>
    </sheetView>
  </sheetViews>
  <sheetFormatPr defaultColWidth="9.00390625" defaultRowHeight="15" customHeight="1"/>
  <cols>
    <col min="1" max="1" width="4.625" style="1" customWidth="1"/>
    <col min="2" max="2" width="7.375" style="2" customWidth="1"/>
    <col min="3" max="3" width="5.875" style="3" customWidth="1"/>
    <col min="4" max="4" width="42.875" style="1" customWidth="1"/>
    <col min="5" max="5" width="20.125" style="271" customWidth="1"/>
    <col min="6" max="16384" width="9.125" style="1" customWidth="1"/>
  </cols>
  <sheetData>
    <row r="1" spans="4:5" ht="15" customHeight="1">
      <c r="D1" s="135"/>
      <c r="E1" s="271" t="s">
        <v>387</v>
      </c>
    </row>
    <row r="2" spans="1:5" ht="15" customHeight="1">
      <c r="A2" s="1" t="s">
        <v>240</v>
      </c>
      <c r="D2" s="135"/>
      <c r="E2" s="271" t="s">
        <v>388</v>
      </c>
    </row>
    <row r="3" spans="1:4" ht="15" customHeight="1">
      <c r="A3" s="1" t="s">
        <v>240</v>
      </c>
      <c r="D3" s="135"/>
    </row>
    <row r="4" spans="1:5" ht="16.5" customHeight="1">
      <c r="A4" s="485" t="s">
        <v>280</v>
      </c>
      <c r="B4" s="485"/>
      <c r="C4" s="485"/>
      <c r="D4" s="485"/>
      <c r="E4" s="485"/>
    </row>
    <row r="5" spans="1:5" ht="15" customHeight="1">
      <c r="A5" s="485" t="s">
        <v>135</v>
      </c>
      <c r="B5" s="485"/>
      <c r="C5" s="485"/>
      <c r="D5" s="485"/>
      <c r="E5" s="485"/>
    </row>
    <row r="6" ht="15" customHeight="1" thickBot="1"/>
    <row r="7" spans="1:5" s="2" customFormat="1" ht="36" customHeight="1" thickTop="1">
      <c r="A7" s="5" t="s">
        <v>0</v>
      </c>
      <c r="B7" s="6" t="s">
        <v>1</v>
      </c>
      <c r="C7" s="7" t="s">
        <v>2</v>
      </c>
      <c r="D7" s="7" t="s">
        <v>3</v>
      </c>
      <c r="E7" s="272" t="s">
        <v>281</v>
      </c>
    </row>
    <row r="8" spans="1:5" ht="15" customHeight="1">
      <c r="A8" s="9">
        <v>1</v>
      </c>
      <c r="B8" s="10">
        <v>2</v>
      </c>
      <c r="C8" s="10">
        <v>3</v>
      </c>
      <c r="D8" s="10">
        <v>4</v>
      </c>
      <c r="E8" s="273">
        <v>5</v>
      </c>
    </row>
    <row r="9" spans="1:5" ht="15" customHeight="1">
      <c r="A9" s="18">
        <v>801</v>
      </c>
      <c r="B9" s="12"/>
      <c r="C9" s="10"/>
      <c r="D9" s="12" t="s">
        <v>91</v>
      </c>
      <c r="E9" s="252">
        <f>SUM(E10+E42+E72+E128+E155+E223+E239+E256+E258+E260)</f>
        <v>11767984</v>
      </c>
    </row>
    <row r="10" spans="1:5" ht="15" customHeight="1">
      <c r="A10" s="19"/>
      <c r="B10" s="484">
        <v>80102</v>
      </c>
      <c r="C10" s="10"/>
      <c r="D10" s="14" t="s">
        <v>92</v>
      </c>
      <c r="E10" s="253">
        <f>SUM(E11+E25)</f>
        <v>1057107</v>
      </c>
    </row>
    <row r="11" spans="1:5" ht="14.25" customHeight="1">
      <c r="A11" s="19"/>
      <c r="B11" s="503"/>
      <c r="C11" s="10"/>
      <c r="D11" s="136" t="s">
        <v>136</v>
      </c>
      <c r="E11" s="274">
        <f>SUM(E12:E24)</f>
        <v>362918</v>
      </c>
    </row>
    <row r="12" spans="1:5" ht="13.5" customHeight="1">
      <c r="A12" s="19"/>
      <c r="B12" s="503"/>
      <c r="C12" s="10">
        <v>3020</v>
      </c>
      <c r="D12" s="15" t="s">
        <v>68</v>
      </c>
      <c r="E12" s="275">
        <v>20250</v>
      </c>
    </row>
    <row r="13" spans="1:5" ht="15" customHeight="1">
      <c r="A13" s="19"/>
      <c r="B13" s="503"/>
      <c r="C13" s="10">
        <v>4010</v>
      </c>
      <c r="D13" s="15" t="s">
        <v>43</v>
      </c>
      <c r="E13" s="275">
        <v>224409</v>
      </c>
    </row>
    <row r="14" spans="1:5" ht="15" customHeight="1">
      <c r="A14" s="19"/>
      <c r="B14" s="503"/>
      <c r="C14" s="10">
        <v>4040</v>
      </c>
      <c r="D14" s="15" t="s">
        <v>44</v>
      </c>
      <c r="E14" s="275">
        <v>28250</v>
      </c>
    </row>
    <row r="15" spans="1:5" ht="15" customHeight="1">
      <c r="A15" s="19"/>
      <c r="B15" s="503"/>
      <c r="C15" s="10">
        <v>4110</v>
      </c>
      <c r="D15" s="15" t="s">
        <v>45</v>
      </c>
      <c r="E15" s="275">
        <v>45453</v>
      </c>
    </row>
    <row r="16" spans="1:5" ht="15" customHeight="1">
      <c r="A16" s="19"/>
      <c r="B16" s="503"/>
      <c r="C16" s="10">
        <v>4120</v>
      </c>
      <c r="D16" s="15" t="s">
        <v>46</v>
      </c>
      <c r="E16" s="275">
        <v>6190</v>
      </c>
    </row>
    <row r="17" spans="1:5" ht="15" customHeight="1">
      <c r="A17" s="19"/>
      <c r="B17" s="503"/>
      <c r="C17" s="10">
        <v>4210</v>
      </c>
      <c r="D17" s="15" t="s">
        <v>47</v>
      </c>
      <c r="E17" s="275">
        <v>8000</v>
      </c>
    </row>
    <row r="18" spans="1:5" ht="15" customHeight="1">
      <c r="A18" s="19"/>
      <c r="B18" s="503"/>
      <c r="C18" s="10">
        <v>4240</v>
      </c>
      <c r="D18" s="15" t="s">
        <v>111</v>
      </c>
      <c r="E18" s="275">
        <v>2000</v>
      </c>
    </row>
    <row r="19" spans="1:5" ht="15" customHeight="1">
      <c r="A19" s="19"/>
      <c r="B19" s="503"/>
      <c r="C19" s="10">
        <v>4260</v>
      </c>
      <c r="D19" s="15" t="s">
        <v>48</v>
      </c>
      <c r="E19" s="275">
        <v>5230</v>
      </c>
    </row>
    <row r="20" spans="1:5" ht="15" customHeight="1">
      <c r="A20" s="19"/>
      <c r="B20" s="503"/>
      <c r="C20" s="10">
        <v>4270</v>
      </c>
      <c r="D20" s="15" t="s">
        <v>56</v>
      </c>
      <c r="E20" s="275">
        <v>250</v>
      </c>
    </row>
    <row r="21" spans="1:5" ht="15" customHeight="1">
      <c r="A21" s="19"/>
      <c r="B21" s="503"/>
      <c r="C21" s="10">
        <v>4280</v>
      </c>
      <c r="D21" s="15" t="s">
        <v>86</v>
      </c>
      <c r="E21" s="275">
        <v>500</v>
      </c>
    </row>
    <row r="22" spans="1:5" ht="15" customHeight="1">
      <c r="A22" s="19"/>
      <c r="B22" s="503"/>
      <c r="C22" s="10">
        <v>4300</v>
      </c>
      <c r="D22" s="15" t="s">
        <v>42</v>
      </c>
      <c r="E22" s="275">
        <v>7500</v>
      </c>
    </row>
    <row r="23" spans="1:5" ht="15" customHeight="1">
      <c r="A23" s="19"/>
      <c r="B23" s="503"/>
      <c r="C23" s="10">
        <v>4410</v>
      </c>
      <c r="D23" s="15" t="s">
        <v>389</v>
      </c>
      <c r="E23" s="275">
        <v>300</v>
      </c>
    </row>
    <row r="24" spans="1:5" ht="15" customHeight="1">
      <c r="A24" s="19"/>
      <c r="B24" s="503"/>
      <c r="C24" s="10">
        <v>4440</v>
      </c>
      <c r="D24" s="15" t="s">
        <v>51</v>
      </c>
      <c r="E24" s="275">
        <v>14586</v>
      </c>
    </row>
    <row r="25" spans="1:5" ht="15" customHeight="1">
      <c r="A25" s="19"/>
      <c r="B25" s="503"/>
      <c r="C25" s="10"/>
      <c r="D25" s="136" t="s">
        <v>137</v>
      </c>
      <c r="E25" s="274">
        <f>SUM(E26:E41)</f>
        <v>694189</v>
      </c>
    </row>
    <row r="26" spans="1:5" ht="15" customHeight="1">
      <c r="A26" s="19"/>
      <c r="B26" s="503"/>
      <c r="C26" s="10">
        <v>3020</v>
      </c>
      <c r="D26" s="15" t="s">
        <v>68</v>
      </c>
      <c r="E26" s="275">
        <v>36000</v>
      </c>
    </row>
    <row r="27" spans="1:5" ht="15" customHeight="1">
      <c r="A27" s="19"/>
      <c r="B27" s="503"/>
      <c r="C27" s="10">
        <v>4010</v>
      </c>
      <c r="D27" s="15" t="s">
        <v>43</v>
      </c>
      <c r="E27" s="275">
        <v>463368</v>
      </c>
    </row>
    <row r="28" spans="1:5" ht="15" customHeight="1">
      <c r="A28" s="19"/>
      <c r="B28" s="503"/>
      <c r="C28" s="10">
        <v>4040</v>
      </c>
      <c r="D28" s="15" t="s">
        <v>44</v>
      </c>
      <c r="E28" s="275">
        <v>40800</v>
      </c>
    </row>
    <row r="29" spans="1:5" ht="15" customHeight="1">
      <c r="A29" s="19"/>
      <c r="B29" s="503"/>
      <c r="C29" s="10">
        <v>4110</v>
      </c>
      <c r="D29" s="15" t="s">
        <v>45</v>
      </c>
      <c r="E29" s="275">
        <v>90700</v>
      </c>
    </row>
    <row r="30" spans="1:5" ht="1.5" customHeight="1" hidden="1">
      <c r="A30" s="19"/>
      <c r="B30" s="503"/>
      <c r="C30" s="10">
        <v>4110</v>
      </c>
      <c r="D30" s="15" t="s">
        <v>45</v>
      </c>
      <c r="E30" s="275"/>
    </row>
    <row r="31" spans="1:5" ht="15" customHeight="1" hidden="1">
      <c r="A31" s="19"/>
      <c r="B31" s="503"/>
      <c r="C31" s="10">
        <v>4110</v>
      </c>
      <c r="D31" s="15" t="s">
        <v>45</v>
      </c>
      <c r="E31" s="275"/>
    </row>
    <row r="32" spans="1:5" ht="15" customHeight="1">
      <c r="A32" s="19"/>
      <c r="B32" s="503"/>
      <c r="C32" s="10">
        <v>4120</v>
      </c>
      <c r="D32" s="15" t="s">
        <v>46</v>
      </c>
      <c r="E32" s="275">
        <v>12352</v>
      </c>
    </row>
    <row r="33" spans="1:5" ht="15" customHeight="1">
      <c r="A33" s="19"/>
      <c r="B33" s="503"/>
      <c r="C33" s="10">
        <v>4210</v>
      </c>
      <c r="D33" s="15" t="s">
        <v>47</v>
      </c>
      <c r="E33" s="275">
        <v>10250</v>
      </c>
    </row>
    <row r="34" spans="1:5" ht="14.25" customHeight="1">
      <c r="A34" s="19"/>
      <c r="B34" s="503"/>
      <c r="C34" s="10">
        <v>4240</v>
      </c>
      <c r="D34" s="15" t="s">
        <v>93</v>
      </c>
      <c r="E34" s="275">
        <v>1250</v>
      </c>
    </row>
    <row r="35" spans="1:5" ht="16.5" customHeight="1">
      <c r="A35" s="19"/>
      <c r="B35" s="503"/>
      <c r="C35" s="10">
        <v>4260</v>
      </c>
      <c r="D35" s="15" t="s">
        <v>48</v>
      </c>
      <c r="E35" s="275">
        <v>4000</v>
      </c>
    </row>
    <row r="36" spans="1:5" ht="16.5" customHeight="1">
      <c r="A36" s="19"/>
      <c r="B36" s="503"/>
      <c r="C36" s="10">
        <v>4270</v>
      </c>
      <c r="D36" s="15" t="s">
        <v>56</v>
      </c>
      <c r="E36" s="275">
        <v>200</v>
      </c>
    </row>
    <row r="37" spans="1:5" ht="16.5" customHeight="1">
      <c r="A37" s="19"/>
      <c r="B37" s="503"/>
      <c r="C37" s="10">
        <v>4280</v>
      </c>
      <c r="D37" s="15" t="s">
        <v>86</v>
      </c>
      <c r="E37" s="275">
        <v>1250</v>
      </c>
    </row>
    <row r="38" spans="1:5" ht="12.75" customHeight="1">
      <c r="A38" s="19"/>
      <c r="B38" s="503"/>
      <c r="C38" s="10">
        <v>4300</v>
      </c>
      <c r="D38" s="15" t="s">
        <v>42</v>
      </c>
      <c r="E38" s="275">
        <v>3000</v>
      </c>
    </row>
    <row r="39" spans="1:5" ht="15" customHeight="1">
      <c r="A39" s="19"/>
      <c r="B39" s="503"/>
      <c r="C39" s="10">
        <v>4410</v>
      </c>
      <c r="D39" s="15" t="s">
        <v>49</v>
      </c>
      <c r="E39" s="275">
        <v>100</v>
      </c>
    </row>
    <row r="40" spans="1:5" ht="15" customHeight="1">
      <c r="A40" s="19"/>
      <c r="B40" s="503"/>
      <c r="C40" s="10">
        <v>4430</v>
      </c>
      <c r="D40" s="15" t="s">
        <v>50</v>
      </c>
      <c r="E40" s="275">
        <v>800</v>
      </c>
    </row>
    <row r="41" spans="1:5" ht="15" customHeight="1">
      <c r="A41" s="19"/>
      <c r="B41" s="486"/>
      <c r="C41" s="10">
        <v>4440</v>
      </c>
      <c r="D41" s="15" t="s">
        <v>51</v>
      </c>
      <c r="E41" s="275">
        <v>30119</v>
      </c>
    </row>
    <row r="42" spans="1:5" ht="15" customHeight="1">
      <c r="A42" s="19"/>
      <c r="B42" s="20">
        <v>80111</v>
      </c>
      <c r="C42" s="10"/>
      <c r="D42" s="14" t="s">
        <v>94</v>
      </c>
      <c r="E42" s="253">
        <f>SUM(E57+E43)</f>
        <v>628816</v>
      </c>
    </row>
    <row r="43" spans="1:5" ht="15" customHeight="1">
      <c r="A43" s="19"/>
      <c r="B43" s="23"/>
      <c r="C43" s="10"/>
      <c r="D43" s="136" t="s">
        <v>232</v>
      </c>
      <c r="E43" s="274">
        <f>SUM(E44:E56)</f>
        <v>193593</v>
      </c>
    </row>
    <row r="44" spans="1:5" ht="15.75" customHeight="1">
      <c r="A44" s="19"/>
      <c r="B44" s="23"/>
      <c r="C44" s="10">
        <v>3020</v>
      </c>
      <c r="D44" s="15" t="s">
        <v>177</v>
      </c>
      <c r="E44" s="275">
        <v>3000</v>
      </c>
    </row>
    <row r="45" spans="1:5" ht="15" customHeight="1">
      <c r="A45" s="19"/>
      <c r="B45" s="23"/>
      <c r="C45" s="10">
        <v>4010</v>
      </c>
      <c r="D45" s="15" t="s">
        <v>43</v>
      </c>
      <c r="E45" s="275">
        <v>130000</v>
      </c>
    </row>
    <row r="46" spans="1:5" ht="15" customHeight="1">
      <c r="A46" s="19"/>
      <c r="B46" s="23"/>
      <c r="C46" s="24">
        <v>4040</v>
      </c>
      <c r="D46" s="26" t="s">
        <v>55</v>
      </c>
      <c r="E46" s="275">
        <v>7640</v>
      </c>
    </row>
    <row r="47" spans="1:5" ht="15" customHeight="1">
      <c r="A47" s="19"/>
      <c r="B47" s="23"/>
      <c r="C47" s="10">
        <v>4110</v>
      </c>
      <c r="D47" s="15" t="s">
        <v>139</v>
      </c>
      <c r="E47" s="275">
        <v>24761</v>
      </c>
    </row>
    <row r="48" spans="1:5" ht="15" customHeight="1">
      <c r="A48" s="21"/>
      <c r="B48" s="22"/>
      <c r="C48" s="10">
        <v>4120</v>
      </c>
      <c r="D48" s="15" t="s">
        <v>46</v>
      </c>
      <c r="E48" s="275">
        <v>3372</v>
      </c>
    </row>
    <row r="49" spans="1:5" ht="15" customHeight="1">
      <c r="A49" s="18"/>
      <c r="B49" s="20"/>
      <c r="C49" s="10">
        <v>4210</v>
      </c>
      <c r="D49" s="15" t="s">
        <v>47</v>
      </c>
      <c r="E49" s="275">
        <v>4000</v>
      </c>
    </row>
    <row r="50" spans="1:5" ht="15" customHeight="1">
      <c r="A50" s="19"/>
      <c r="B50" s="23"/>
      <c r="C50" s="10">
        <v>4240</v>
      </c>
      <c r="D50" s="15" t="s">
        <v>111</v>
      </c>
      <c r="E50" s="275">
        <v>2000</v>
      </c>
    </row>
    <row r="51" spans="1:5" ht="15" customHeight="1">
      <c r="A51" s="19"/>
      <c r="B51" s="23"/>
      <c r="C51" s="10">
        <v>4260</v>
      </c>
      <c r="D51" s="15" t="s">
        <v>48</v>
      </c>
      <c r="E51" s="275">
        <v>2920</v>
      </c>
    </row>
    <row r="52" spans="1:5" ht="15" customHeight="1">
      <c r="A52" s="19"/>
      <c r="B52" s="23"/>
      <c r="C52" s="10">
        <v>4270</v>
      </c>
      <c r="D52" s="15" t="s">
        <v>56</v>
      </c>
      <c r="E52" s="275">
        <v>250</v>
      </c>
    </row>
    <row r="53" spans="1:5" ht="15" customHeight="1">
      <c r="A53" s="19"/>
      <c r="B53" s="23"/>
      <c r="C53" s="10">
        <v>4280</v>
      </c>
      <c r="D53" s="15" t="s">
        <v>86</v>
      </c>
      <c r="E53" s="275">
        <v>500</v>
      </c>
    </row>
    <row r="54" spans="1:5" ht="15" customHeight="1">
      <c r="A54" s="19"/>
      <c r="B54" s="23"/>
      <c r="C54" s="10">
        <v>4300</v>
      </c>
      <c r="D54" s="15" t="s">
        <v>42</v>
      </c>
      <c r="E54" s="275">
        <v>6500</v>
      </c>
    </row>
    <row r="55" spans="1:5" ht="15" customHeight="1">
      <c r="A55" s="19"/>
      <c r="B55" s="23"/>
      <c r="C55" s="10">
        <v>4410</v>
      </c>
      <c r="D55" s="15" t="s">
        <v>389</v>
      </c>
      <c r="E55" s="275">
        <v>200</v>
      </c>
    </row>
    <row r="56" spans="1:5" ht="15" customHeight="1">
      <c r="A56" s="19"/>
      <c r="B56" s="23"/>
      <c r="C56" s="10">
        <v>4440</v>
      </c>
      <c r="D56" s="15" t="s">
        <v>98</v>
      </c>
      <c r="E56" s="275">
        <v>8450</v>
      </c>
    </row>
    <row r="57" spans="1:5" ht="15" customHeight="1">
      <c r="A57" s="19"/>
      <c r="B57" s="23"/>
      <c r="C57" s="10"/>
      <c r="D57" s="136" t="s">
        <v>138</v>
      </c>
      <c r="E57" s="274">
        <f>SUM(E58:E71)</f>
        <v>435223</v>
      </c>
    </row>
    <row r="58" spans="1:5" ht="14.25" customHeight="1">
      <c r="A58" s="19"/>
      <c r="B58" s="23"/>
      <c r="C58" s="10">
        <v>3020</v>
      </c>
      <c r="D58" s="15" t="s">
        <v>177</v>
      </c>
      <c r="E58" s="275">
        <v>1000</v>
      </c>
    </row>
    <row r="59" spans="1:5" ht="15" customHeight="1">
      <c r="A59" s="19"/>
      <c r="B59" s="23"/>
      <c r="C59" s="10">
        <v>4010</v>
      </c>
      <c r="D59" s="15" t="s">
        <v>43</v>
      </c>
      <c r="E59" s="275">
        <v>300693</v>
      </c>
    </row>
    <row r="60" spans="1:5" ht="15" customHeight="1">
      <c r="A60" s="19"/>
      <c r="B60" s="23"/>
      <c r="C60" s="10">
        <v>4040</v>
      </c>
      <c r="D60" s="15" t="s">
        <v>55</v>
      </c>
      <c r="E60" s="275">
        <v>25800</v>
      </c>
    </row>
    <row r="61" spans="1:5" ht="15" customHeight="1">
      <c r="A61" s="19"/>
      <c r="B61" s="23"/>
      <c r="C61" s="10">
        <v>4110</v>
      </c>
      <c r="D61" s="15" t="s">
        <v>139</v>
      </c>
      <c r="E61" s="275">
        <v>58736</v>
      </c>
    </row>
    <row r="62" spans="1:5" ht="15" customHeight="1">
      <c r="A62" s="19"/>
      <c r="B62" s="23"/>
      <c r="C62" s="10">
        <v>4120</v>
      </c>
      <c r="D62" s="15" t="s">
        <v>46</v>
      </c>
      <c r="E62" s="275">
        <v>7999</v>
      </c>
    </row>
    <row r="63" spans="1:5" ht="15" customHeight="1">
      <c r="A63" s="19"/>
      <c r="B63" s="23"/>
      <c r="C63" s="10">
        <v>4210</v>
      </c>
      <c r="D63" s="15" t="s">
        <v>47</v>
      </c>
      <c r="E63" s="275">
        <v>10250</v>
      </c>
    </row>
    <row r="64" spans="1:5" ht="15" customHeight="1">
      <c r="A64" s="19"/>
      <c r="B64" s="23"/>
      <c r="C64" s="10">
        <v>4240</v>
      </c>
      <c r="D64" s="15" t="s">
        <v>93</v>
      </c>
      <c r="E64" s="275">
        <v>1250</v>
      </c>
    </row>
    <row r="65" spans="1:5" ht="15" customHeight="1">
      <c r="A65" s="19"/>
      <c r="B65" s="23"/>
      <c r="C65" s="10">
        <v>4260</v>
      </c>
      <c r="D65" s="15" t="s">
        <v>48</v>
      </c>
      <c r="E65" s="275">
        <v>4500</v>
      </c>
    </row>
    <row r="66" spans="1:5" ht="15" customHeight="1">
      <c r="A66" s="19"/>
      <c r="B66" s="23"/>
      <c r="C66" s="10">
        <v>4270</v>
      </c>
      <c r="D66" s="15" t="s">
        <v>56</v>
      </c>
      <c r="E66" s="275">
        <v>200</v>
      </c>
    </row>
    <row r="67" spans="1:5" ht="15" customHeight="1">
      <c r="A67" s="19"/>
      <c r="B67" s="23"/>
      <c r="C67" s="10">
        <v>4280</v>
      </c>
      <c r="D67" s="15" t="s">
        <v>86</v>
      </c>
      <c r="E67" s="275">
        <v>1250</v>
      </c>
    </row>
    <row r="68" spans="1:5" ht="15" customHeight="1">
      <c r="A68" s="19"/>
      <c r="B68" s="23"/>
      <c r="C68" s="10">
        <v>4300</v>
      </c>
      <c r="D68" s="15" t="s">
        <v>42</v>
      </c>
      <c r="E68" s="275">
        <v>3000</v>
      </c>
    </row>
    <row r="69" spans="1:5" ht="15" customHeight="1">
      <c r="A69" s="19"/>
      <c r="B69" s="503"/>
      <c r="C69" s="10">
        <v>4410</v>
      </c>
      <c r="D69" s="15" t="s">
        <v>49</v>
      </c>
      <c r="E69" s="275">
        <v>200</v>
      </c>
    </row>
    <row r="70" spans="1:5" ht="15" customHeight="1">
      <c r="A70" s="19"/>
      <c r="B70" s="503"/>
      <c r="C70" s="10">
        <v>4430</v>
      </c>
      <c r="D70" s="15" t="s">
        <v>50</v>
      </c>
      <c r="E70" s="275">
        <v>800</v>
      </c>
    </row>
    <row r="71" spans="1:5" ht="15" customHeight="1">
      <c r="A71" s="19"/>
      <c r="B71" s="486"/>
      <c r="C71" s="10">
        <v>4440</v>
      </c>
      <c r="D71" s="15" t="s">
        <v>98</v>
      </c>
      <c r="E71" s="275">
        <v>19545</v>
      </c>
    </row>
    <row r="72" spans="1:5" ht="15" customHeight="1">
      <c r="A72" s="19"/>
      <c r="B72" s="20">
        <v>80120</v>
      </c>
      <c r="C72" s="32"/>
      <c r="D72" s="14" t="s">
        <v>95</v>
      </c>
      <c r="E72" s="253">
        <f>SUM(E73+E85+E95+E107+E124+E126)</f>
        <v>3390444</v>
      </c>
    </row>
    <row r="73" spans="1:5" ht="13.5" customHeight="1">
      <c r="A73" s="19"/>
      <c r="B73" s="23"/>
      <c r="C73" s="10"/>
      <c r="D73" s="136" t="s">
        <v>390</v>
      </c>
      <c r="E73" s="274">
        <f>SUM(E74:E84)</f>
        <v>128853</v>
      </c>
    </row>
    <row r="74" spans="1:5" ht="14.25" customHeight="1">
      <c r="A74" s="19"/>
      <c r="B74" s="23"/>
      <c r="C74" s="10">
        <v>3020</v>
      </c>
      <c r="D74" s="15" t="s">
        <v>177</v>
      </c>
      <c r="E74" s="275">
        <v>500</v>
      </c>
    </row>
    <row r="75" spans="1:5" ht="15" customHeight="1">
      <c r="A75" s="19"/>
      <c r="B75" s="23"/>
      <c r="C75" s="10">
        <v>4010</v>
      </c>
      <c r="D75" s="15" t="s">
        <v>140</v>
      </c>
      <c r="E75" s="275">
        <v>87647</v>
      </c>
    </row>
    <row r="76" spans="1:5" ht="15" customHeight="1">
      <c r="A76" s="19"/>
      <c r="B76" s="23"/>
      <c r="C76" s="10">
        <v>4040</v>
      </c>
      <c r="D76" s="15" t="s">
        <v>55</v>
      </c>
      <c r="E76" s="275">
        <v>7800</v>
      </c>
    </row>
    <row r="77" spans="1:5" ht="15" customHeight="1">
      <c r="A77" s="19"/>
      <c r="B77" s="23"/>
      <c r="C77" s="10">
        <v>4110</v>
      </c>
      <c r="D77" s="15" t="s">
        <v>139</v>
      </c>
      <c r="E77" s="275">
        <v>17171</v>
      </c>
    </row>
    <row r="78" spans="1:5" ht="15" customHeight="1">
      <c r="A78" s="19"/>
      <c r="B78" s="23"/>
      <c r="C78" s="10">
        <v>4120</v>
      </c>
      <c r="D78" s="15" t="s">
        <v>46</v>
      </c>
      <c r="E78" s="275">
        <v>2338</v>
      </c>
    </row>
    <row r="79" spans="1:5" ht="15" customHeight="1">
      <c r="A79" s="19"/>
      <c r="B79" s="23"/>
      <c r="C79" s="10">
        <v>4210</v>
      </c>
      <c r="D79" s="15" t="s">
        <v>47</v>
      </c>
      <c r="E79" s="275">
        <v>1500</v>
      </c>
    </row>
    <row r="80" spans="1:5" ht="15" customHeight="1">
      <c r="A80" s="19"/>
      <c r="B80" s="23"/>
      <c r="C80" s="10">
        <v>4260</v>
      </c>
      <c r="D80" s="15" t="s">
        <v>142</v>
      </c>
      <c r="E80" s="275">
        <v>5000</v>
      </c>
    </row>
    <row r="81" spans="1:5" ht="15" customHeight="1">
      <c r="A81" s="19"/>
      <c r="B81" s="23"/>
      <c r="C81" s="10">
        <v>4280</v>
      </c>
      <c r="D81" s="15" t="s">
        <v>86</v>
      </c>
      <c r="E81" s="275">
        <v>200</v>
      </c>
    </row>
    <row r="82" spans="1:5" ht="15" customHeight="1">
      <c r="A82" s="19"/>
      <c r="B82" s="23"/>
      <c r="C82" s="10">
        <v>4300</v>
      </c>
      <c r="D82" s="15" t="s">
        <v>42</v>
      </c>
      <c r="E82" s="275">
        <v>800</v>
      </c>
    </row>
    <row r="83" spans="1:5" ht="15" customHeight="1">
      <c r="A83" s="19"/>
      <c r="B83" s="23"/>
      <c r="C83" s="10">
        <v>4410</v>
      </c>
      <c r="D83" s="15" t="s">
        <v>49</v>
      </c>
      <c r="E83" s="275">
        <v>200</v>
      </c>
    </row>
    <row r="84" spans="1:5" ht="15" customHeight="1">
      <c r="A84" s="19"/>
      <c r="B84" s="23"/>
      <c r="C84" s="10">
        <v>4440</v>
      </c>
      <c r="D84" s="15" t="s">
        <v>98</v>
      </c>
      <c r="E84" s="275">
        <v>5697</v>
      </c>
    </row>
    <row r="85" spans="1:5" ht="14.25" customHeight="1">
      <c r="A85" s="19"/>
      <c r="B85" s="23"/>
      <c r="C85" s="10"/>
      <c r="D85" s="136" t="s">
        <v>391</v>
      </c>
      <c r="E85" s="274">
        <f>SUM(E86:E94)</f>
        <v>35989</v>
      </c>
    </row>
    <row r="86" spans="1:5" ht="15" customHeight="1">
      <c r="A86" s="19"/>
      <c r="B86" s="23"/>
      <c r="C86" s="10">
        <v>4010</v>
      </c>
      <c r="D86" s="15" t="s">
        <v>140</v>
      </c>
      <c r="E86" s="275">
        <v>16483</v>
      </c>
    </row>
    <row r="87" spans="1:5" ht="15" customHeight="1">
      <c r="A87" s="19"/>
      <c r="B87" s="23"/>
      <c r="C87" s="10">
        <v>4040</v>
      </c>
      <c r="D87" s="15" t="s">
        <v>55</v>
      </c>
      <c r="E87" s="275">
        <v>1401</v>
      </c>
    </row>
    <row r="88" spans="1:5" ht="15" customHeight="1">
      <c r="A88" s="19"/>
      <c r="B88" s="23"/>
      <c r="C88" s="10">
        <v>4110</v>
      </c>
      <c r="D88" s="15" t="s">
        <v>139</v>
      </c>
      <c r="E88" s="275">
        <v>3217</v>
      </c>
    </row>
    <row r="89" spans="1:5" ht="15" customHeight="1">
      <c r="A89" s="19"/>
      <c r="B89" s="23"/>
      <c r="C89" s="10">
        <v>4120</v>
      </c>
      <c r="D89" s="15" t="s">
        <v>46</v>
      </c>
      <c r="E89" s="275">
        <v>438</v>
      </c>
    </row>
    <row r="90" spans="1:5" ht="15" customHeight="1">
      <c r="A90" s="19"/>
      <c r="B90" s="23"/>
      <c r="C90" s="10">
        <v>4210</v>
      </c>
      <c r="D90" s="15" t="s">
        <v>47</v>
      </c>
      <c r="E90" s="275">
        <v>2000</v>
      </c>
    </row>
    <row r="91" spans="1:5" ht="15" customHeight="1">
      <c r="A91" s="19"/>
      <c r="B91" s="23"/>
      <c r="C91" s="10">
        <v>4260</v>
      </c>
      <c r="D91" s="15" t="s">
        <v>142</v>
      </c>
      <c r="E91" s="275">
        <v>8130</v>
      </c>
    </row>
    <row r="92" spans="1:5" ht="15" customHeight="1">
      <c r="A92" s="19"/>
      <c r="B92" s="23"/>
      <c r="C92" s="10">
        <v>4270</v>
      </c>
      <c r="D92" s="15" t="s">
        <v>56</v>
      </c>
      <c r="E92" s="275">
        <v>250</v>
      </c>
    </row>
    <row r="93" spans="1:5" ht="15" customHeight="1">
      <c r="A93" s="19"/>
      <c r="B93" s="23"/>
      <c r="C93" s="10">
        <v>4300</v>
      </c>
      <c r="D93" s="15" t="s">
        <v>42</v>
      </c>
      <c r="E93" s="275">
        <v>3000</v>
      </c>
    </row>
    <row r="94" spans="1:5" ht="15" customHeight="1">
      <c r="A94" s="19"/>
      <c r="B94" s="23"/>
      <c r="C94" s="10">
        <v>4440</v>
      </c>
      <c r="D94" s="15" t="s">
        <v>98</v>
      </c>
      <c r="E94" s="275">
        <v>1070</v>
      </c>
    </row>
    <row r="95" spans="1:5" ht="15" customHeight="1">
      <c r="A95" s="21"/>
      <c r="B95" s="22"/>
      <c r="C95" s="10"/>
      <c r="D95" s="136" t="s">
        <v>392</v>
      </c>
      <c r="E95" s="276">
        <f>SUM(E96:E106)</f>
        <v>92120</v>
      </c>
    </row>
    <row r="96" spans="1:5" ht="15.75" customHeight="1">
      <c r="A96" s="18"/>
      <c r="B96" s="20"/>
      <c r="C96" s="10">
        <v>3020</v>
      </c>
      <c r="D96" s="15" t="s">
        <v>177</v>
      </c>
      <c r="E96" s="275">
        <v>3392</v>
      </c>
    </row>
    <row r="97" spans="1:5" ht="15" customHeight="1">
      <c r="A97" s="19"/>
      <c r="B97" s="23"/>
      <c r="C97" s="10">
        <v>4010</v>
      </c>
      <c r="D97" s="15" t="s">
        <v>140</v>
      </c>
      <c r="E97" s="275">
        <v>60611</v>
      </c>
    </row>
    <row r="98" spans="1:5" ht="15" customHeight="1">
      <c r="A98" s="19"/>
      <c r="B98" s="23"/>
      <c r="C98" s="10">
        <v>4040</v>
      </c>
      <c r="D98" s="15" t="s">
        <v>55</v>
      </c>
      <c r="E98" s="275">
        <v>5612</v>
      </c>
    </row>
    <row r="99" spans="1:5" ht="15" customHeight="1">
      <c r="A99" s="19"/>
      <c r="B99" s="23"/>
      <c r="C99" s="10">
        <v>4110</v>
      </c>
      <c r="D99" s="15" t="s">
        <v>139</v>
      </c>
      <c r="E99" s="275">
        <v>11914</v>
      </c>
    </row>
    <row r="100" spans="1:5" ht="15" customHeight="1">
      <c r="A100" s="19"/>
      <c r="B100" s="23"/>
      <c r="C100" s="10">
        <v>4120</v>
      </c>
      <c r="D100" s="15" t="s">
        <v>46</v>
      </c>
      <c r="E100" s="275">
        <v>1622</v>
      </c>
    </row>
    <row r="101" spans="1:5" ht="15" customHeight="1">
      <c r="A101" s="19"/>
      <c r="B101" s="23"/>
      <c r="C101" s="10">
        <v>4210</v>
      </c>
      <c r="D101" s="15" t="s">
        <v>47</v>
      </c>
      <c r="E101" s="275">
        <v>2000</v>
      </c>
    </row>
    <row r="102" spans="1:5" ht="15" customHeight="1">
      <c r="A102" s="19"/>
      <c r="B102" s="23"/>
      <c r="C102" s="10">
        <v>4260</v>
      </c>
      <c r="D102" s="15" t="s">
        <v>142</v>
      </c>
      <c r="E102" s="275">
        <v>540</v>
      </c>
    </row>
    <row r="103" spans="1:5" ht="15" customHeight="1">
      <c r="A103" s="19"/>
      <c r="B103" s="23"/>
      <c r="C103" s="10">
        <v>4270</v>
      </c>
      <c r="D103" s="15" t="s">
        <v>56</v>
      </c>
      <c r="E103" s="275">
        <v>250</v>
      </c>
    </row>
    <row r="104" spans="1:5" ht="15" customHeight="1">
      <c r="A104" s="19"/>
      <c r="B104" s="23"/>
      <c r="C104" s="10">
        <v>4300</v>
      </c>
      <c r="D104" s="15" t="s">
        <v>42</v>
      </c>
      <c r="E104" s="275">
        <v>2000</v>
      </c>
    </row>
    <row r="105" spans="1:5" ht="15" customHeight="1">
      <c r="A105" s="19"/>
      <c r="B105" s="23"/>
      <c r="C105" s="10">
        <v>4410</v>
      </c>
      <c r="D105" s="15" t="s">
        <v>49</v>
      </c>
      <c r="E105" s="275">
        <v>240</v>
      </c>
    </row>
    <row r="106" spans="1:5" ht="15" customHeight="1">
      <c r="A106" s="19"/>
      <c r="B106" s="23"/>
      <c r="C106" s="10">
        <v>4440</v>
      </c>
      <c r="D106" s="15" t="s">
        <v>98</v>
      </c>
      <c r="E106" s="275">
        <v>3939</v>
      </c>
    </row>
    <row r="107" spans="1:5" ht="15.75" customHeight="1">
      <c r="A107" s="19"/>
      <c r="B107" s="23"/>
      <c r="C107" s="10"/>
      <c r="D107" s="136" t="s">
        <v>38</v>
      </c>
      <c r="E107" s="277">
        <f>SUM(E108:E123)</f>
        <v>2868084</v>
      </c>
    </row>
    <row r="108" spans="1:5" ht="13.5" customHeight="1">
      <c r="A108" s="19"/>
      <c r="B108" s="23"/>
      <c r="C108" s="10">
        <v>3020</v>
      </c>
      <c r="D108" s="15" t="s">
        <v>177</v>
      </c>
      <c r="E108" s="275">
        <v>2000</v>
      </c>
    </row>
    <row r="109" spans="1:5" ht="15" customHeight="1">
      <c r="A109" s="19"/>
      <c r="B109" s="23"/>
      <c r="C109" s="10">
        <v>4010</v>
      </c>
      <c r="D109" s="15" t="s">
        <v>140</v>
      </c>
      <c r="E109" s="275">
        <v>1161282</v>
      </c>
    </row>
    <row r="110" spans="1:5" ht="15" customHeight="1">
      <c r="A110" s="19"/>
      <c r="B110" s="23"/>
      <c r="C110" s="10">
        <v>4040</v>
      </c>
      <c r="D110" s="15" t="s">
        <v>55</v>
      </c>
      <c r="E110" s="275">
        <v>101547</v>
      </c>
    </row>
    <row r="111" spans="1:5" ht="15" customHeight="1">
      <c r="A111" s="19"/>
      <c r="B111" s="23"/>
      <c r="C111" s="10">
        <v>4110</v>
      </c>
      <c r="D111" s="15" t="s">
        <v>139</v>
      </c>
      <c r="E111" s="275">
        <v>227183</v>
      </c>
    </row>
    <row r="112" spans="1:5" ht="15" customHeight="1">
      <c r="A112" s="19"/>
      <c r="B112" s="23"/>
      <c r="C112" s="10">
        <v>4120</v>
      </c>
      <c r="D112" s="15" t="s">
        <v>46</v>
      </c>
      <c r="E112" s="275">
        <v>30939</v>
      </c>
    </row>
    <row r="113" spans="1:5" ht="15" customHeight="1">
      <c r="A113" s="19"/>
      <c r="B113" s="23"/>
      <c r="C113" s="10">
        <v>4140</v>
      </c>
      <c r="D113" s="15" t="s">
        <v>141</v>
      </c>
      <c r="E113" s="275">
        <v>5000</v>
      </c>
    </row>
    <row r="114" spans="1:5" ht="15" customHeight="1">
      <c r="A114" s="19"/>
      <c r="B114" s="23"/>
      <c r="C114" s="10">
        <v>4210</v>
      </c>
      <c r="D114" s="15" t="s">
        <v>47</v>
      </c>
      <c r="E114" s="275">
        <v>10000</v>
      </c>
    </row>
    <row r="115" spans="1:5" ht="15.75" customHeight="1">
      <c r="A115" s="19"/>
      <c r="B115" s="23"/>
      <c r="C115" s="10">
        <v>4240</v>
      </c>
      <c r="D115" s="15" t="s">
        <v>93</v>
      </c>
      <c r="E115" s="275">
        <v>8000</v>
      </c>
    </row>
    <row r="116" spans="1:5" ht="15" customHeight="1">
      <c r="A116" s="19"/>
      <c r="B116" s="23"/>
      <c r="C116" s="10">
        <v>4260</v>
      </c>
      <c r="D116" s="15" t="s">
        <v>142</v>
      </c>
      <c r="E116" s="275">
        <v>50000</v>
      </c>
    </row>
    <row r="117" spans="1:5" ht="15" customHeight="1">
      <c r="A117" s="19"/>
      <c r="B117" s="23"/>
      <c r="C117" s="10">
        <v>4270</v>
      </c>
      <c r="D117" s="15" t="s">
        <v>56</v>
      </c>
      <c r="E117" s="275">
        <v>1500</v>
      </c>
    </row>
    <row r="118" spans="1:5" ht="15" customHeight="1">
      <c r="A118" s="19"/>
      <c r="B118" s="23"/>
      <c r="C118" s="10">
        <v>4280</v>
      </c>
      <c r="D118" s="15" t="s">
        <v>86</v>
      </c>
      <c r="E118" s="275">
        <v>2100</v>
      </c>
    </row>
    <row r="119" spans="1:5" ht="15" customHeight="1">
      <c r="A119" s="19"/>
      <c r="B119" s="23"/>
      <c r="C119" s="10">
        <v>4300</v>
      </c>
      <c r="D119" s="15" t="s">
        <v>42</v>
      </c>
      <c r="E119" s="275">
        <v>20000</v>
      </c>
    </row>
    <row r="120" spans="1:5" ht="15" customHeight="1">
      <c r="A120" s="19"/>
      <c r="B120" s="23"/>
      <c r="C120" s="10">
        <v>4410</v>
      </c>
      <c r="D120" s="15" t="s">
        <v>49</v>
      </c>
      <c r="E120" s="275">
        <v>1500</v>
      </c>
    </row>
    <row r="121" spans="1:5" ht="15" customHeight="1">
      <c r="A121" s="19"/>
      <c r="B121" s="23"/>
      <c r="C121" s="10">
        <v>4430</v>
      </c>
      <c r="D121" s="15" t="s">
        <v>50</v>
      </c>
      <c r="E121" s="275">
        <v>3000</v>
      </c>
    </row>
    <row r="122" spans="1:5" ht="15" customHeight="1">
      <c r="A122" s="19"/>
      <c r="B122" s="23"/>
      <c r="C122" s="10">
        <v>4440</v>
      </c>
      <c r="D122" s="15" t="s">
        <v>98</v>
      </c>
      <c r="E122" s="275">
        <v>75483</v>
      </c>
    </row>
    <row r="123" spans="1:5" ht="17.25" customHeight="1">
      <c r="A123" s="19"/>
      <c r="B123" s="23"/>
      <c r="C123" s="10">
        <v>6050</v>
      </c>
      <c r="D123" s="15" t="s">
        <v>88</v>
      </c>
      <c r="E123" s="275">
        <v>1168550</v>
      </c>
    </row>
    <row r="124" spans="1:5" ht="16.5" customHeight="1">
      <c r="A124" s="19"/>
      <c r="B124" s="23"/>
      <c r="C124" s="10"/>
      <c r="D124" s="136" t="s">
        <v>143</v>
      </c>
      <c r="E124" s="276">
        <f>SUM(E125)</f>
        <v>170598</v>
      </c>
    </row>
    <row r="125" spans="1:5" ht="28.5" customHeight="1">
      <c r="A125" s="19"/>
      <c r="B125" s="23"/>
      <c r="C125" s="10">
        <v>2540</v>
      </c>
      <c r="D125" s="15" t="s">
        <v>144</v>
      </c>
      <c r="E125" s="275">
        <v>170598</v>
      </c>
    </row>
    <row r="126" spans="1:5" ht="21">
      <c r="A126" s="19"/>
      <c r="B126" s="23"/>
      <c r="C126" s="10"/>
      <c r="D126" s="136" t="s">
        <v>247</v>
      </c>
      <c r="E126" s="276">
        <f>SUM(E127)</f>
        <v>94800</v>
      </c>
    </row>
    <row r="127" spans="1:5" ht="25.5" customHeight="1">
      <c r="A127" s="19"/>
      <c r="B127" s="22"/>
      <c r="C127" s="24">
        <v>2540</v>
      </c>
      <c r="D127" s="26" t="s">
        <v>144</v>
      </c>
      <c r="E127" s="275">
        <v>94800</v>
      </c>
    </row>
    <row r="128" spans="1:5" ht="14.25" customHeight="1">
      <c r="A128" s="19"/>
      <c r="B128" s="23">
        <v>80123</v>
      </c>
      <c r="C128" s="10"/>
      <c r="D128" s="14" t="s">
        <v>290</v>
      </c>
      <c r="E128" s="278">
        <f>SUM(E129+E142)</f>
        <v>402566</v>
      </c>
    </row>
    <row r="129" spans="1:5" ht="14.25" customHeight="1">
      <c r="A129" s="19"/>
      <c r="B129" s="23"/>
      <c r="C129" s="24"/>
      <c r="D129" s="137" t="s">
        <v>393</v>
      </c>
      <c r="E129" s="279">
        <f>SUM(E130:E141)</f>
        <v>177612</v>
      </c>
    </row>
    <row r="130" spans="1:5" ht="15.75" customHeight="1">
      <c r="A130" s="19"/>
      <c r="B130" s="23"/>
      <c r="C130" s="10">
        <v>3020</v>
      </c>
      <c r="D130" s="15" t="s">
        <v>177</v>
      </c>
      <c r="E130" s="275">
        <v>300</v>
      </c>
    </row>
    <row r="131" spans="1:5" ht="14.25" customHeight="1">
      <c r="A131" s="19"/>
      <c r="B131" s="23"/>
      <c r="C131" s="10">
        <v>4010</v>
      </c>
      <c r="D131" s="15" t="s">
        <v>58</v>
      </c>
      <c r="E131" s="275">
        <v>120734</v>
      </c>
    </row>
    <row r="132" spans="1:5" ht="14.25" customHeight="1">
      <c r="A132" s="19"/>
      <c r="B132" s="23"/>
      <c r="C132" s="10">
        <v>4040</v>
      </c>
      <c r="D132" s="15" t="s">
        <v>55</v>
      </c>
      <c r="E132" s="275">
        <v>10630</v>
      </c>
    </row>
    <row r="133" spans="1:5" ht="14.25" customHeight="1">
      <c r="A133" s="19"/>
      <c r="B133" s="23"/>
      <c r="C133" s="10">
        <v>4110</v>
      </c>
      <c r="D133" s="15" t="s">
        <v>139</v>
      </c>
      <c r="E133" s="275">
        <v>23632</v>
      </c>
    </row>
    <row r="134" spans="1:5" ht="14.25" customHeight="1">
      <c r="A134" s="19"/>
      <c r="B134" s="23"/>
      <c r="C134" s="10">
        <v>4120</v>
      </c>
      <c r="D134" s="15" t="s">
        <v>46</v>
      </c>
      <c r="E134" s="275">
        <v>3218</v>
      </c>
    </row>
    <row r="135" spans="1:5" ht="14.25" customHeight="1">
      <c r="A135" s="19"/>
      <c r="B135" s="23"/>
      <c r="C135" s="29">
        <v>4210</v>
      </c>
      <c r="D135" s="41" t="s">
        <v>47</v>
      </c>
      <c r="E135" s="275">
        <v>2000</v>
      </c>
    </row>
    <row r="136" spans="1:5" ht="14.25" customHeight="1">
      <c r="A136" s="19"/>
      <c r="B136" s="23"/>
      <c r="C136" s="10">
        <v>4240</v>
      </c>
      <c r="D136" s="15" t="s">
        <v>111</v>
      </c>
      <c r="E136" s="275">
        <v>800</v>
      </c>
    </row>
    <row r="137" spans="1:5" ht="14.25" customHeight="1">
      <c r="A137" s="19"/>
      <c r="B137" s="23"/>
      <c r="C137" s="10">
        <v>4260</v>
      </c>
      <c r="D137" s="15" t="s">
        <v>48</v>
      </c>
      <c r="E137" s="275">
        <v>7000</v>
      </c>
    </row>
    <row r="138" spans="1:5" ht="14.25" customHeight="1">
      <c r="A138" s="19"/>
      <c r="B138" s="23"/>
      <c r="C138" s="10">
        <v>4280</v>
      </c>
      <c r="D138" s="15" t="s">
        <v>394</v>
      </c>
      <c r="E138" s="275">
        <v>300</v>
      </c>
    </row>
    <row r="139" spans="1:5" ht="14.25" customHeight="1">
      <c r="A139" s="19"/>
      <c r="B139" s="23"/>
      <c r="C139" s="10">
        <v>4300</v>
      </c>
      <c r="D139" s="15" t="s">
        <v>42</v>
      </c>
      <c r="E139" s="275">
        <v>1000</v>
      </c>
    </row>
    <row r="140" spans="1:5" ht="14.25" customHeight="1">
      <c r="A140" s="21"/>
      <c r="B140" s="22"/>
      <c r="C140" s="10">
        <v>4410</v>
      </c>
      <c r="D140" s="15" t="s">
        <v>49</v>
      </c>
      <c r="E140" s="275">
        <v>150</v>
      </c>
    </row>
    <row r="141" spans="1:5" ht="14.25" customHeight="1">
      <c r="A141" s="18"/>
      <c r="B141" s="20"/>
      <c r="C141" s="10">
        <v>4440</v>
      </c>
      <c r="D141" s="15" t="s">
        <v>98</v>
      </c>
      <c r="E141" s="275">
        <v>7848</v>
      </c>
    </row>
    <row r="142" spans="1:5" ht="14.25" customHeight="1">
      <c r="A142" s="19"/>
      <c r="B142" s="23"/>
      <c r="C142" s="10"/>
      <c r="D142" s="136" t="s">
        <v>395</v>
      </c>
      <c r="E142" s="276">
        <f>SUM(E143:E154)</f>
        <v>224954</v>
      </c>
    </row>
    <row r="143" spans="1:5" ht="15" customHeight="1">
      <c r="A143" s="19"/>
      <c r="B143" s="23"/>
      <c r="C143" s="10">
        <v>3020</v>
      </c>
      <c r="D143" s="15" t="s">
        <v>177</v>
      </c>
      <c r="E143" s="275">
        <v>400</v>
      </c>
    </row>
    <row r="144" spans="1:5" ht="14.25" customHeight="1">
      <c r="A144" s="19"/>
      <c r="B144" s="23"/>
      <c r="C144" s="10">
        <v>4010</v>
      </c>
      <c r="D144" s="15" t="s">
        <v>43</v>
      </c>
      <c r="E144" s="275">
        <v>151589</v>
      </c>
    </row>
    <row r="145" spans="1:5" ht="14.25" customHeight="1">
      <c r="A145" s="19"/>
      <c r="B145" s="23"/>
      <c r="C145" s="10">
        <v>4040</v>
      </c>
      <c r="D145" s="15" t="s">
        <v>55</v>
      </c>
      <c r="E145" s="275">
        <v>13780</v>
      </c>
    </row>
    <row r="146" spans="1:5" ht="14.25" customHeight="1">
      <c r="A146" s="19"/>
      <c r="B146" s="23"/>
      <c r="C146" s="10">
        <v>4110</v>
      </c>
      <c r="D146" s="15" t="s">
        <v>45</v>
      </c>
      <c r="E146" s="275">
        <v>29750</v>
      </c>
    </row>
    <row r="147" spans="1:5" ht="14.25" customHeight="1">
      <c r="A147" s="19"/>
      <c r="B147" s="23"/>
      <c r="C147" s="10">
        <v>4120</v>
      </c>
      <c r="D147" s="15" t="s">
        <v>46</v>
      </c>
      <c r="E147" s="275">
        <v>4052</v>
      </c>
    </row>
    <row r="148" spans="1:5" ht="14.25" customHeight="1">
      <c r="A148" s="19"/>
      <c r="B148" s="23"/>
      <c r="C148" s="10">
        <v>4210</v>
      </c>
      <c r="D148" s="15" t="s">
        <v>47</v>
      </c>
      <c r="E148" s="275">
        <v>2380</v>
      </c>
    </row>
    <row r="149" spans="1:5" ht="14.25" customHeight="1">
      <c r="A149" s="19"/>
      <c r="B149" s="23"/>
      <c r="C149" s="10">
        <v>4240</v>
      </c>
      <c r="D149" s="15" t="s">
        <v>93</v>
      </c>
      <c r="E149" s="275">
        <v>1000</v>
      </c>
    </row>
    <row r="150" spans="1:5" ht="14.25" customHeight="1">
      <c r="A150" s="19"/>
      <c r="B150" s="23"/>
      <c r="C150" s="10">
        <v>4260</v>
      </c>
      <c r="D150" s="15" t="s">
        <v>48</v>
      </c>
      <c r="E150" s="275">
        <v>9000</v>
      </c>
    </row>
    <row r="151" spans="1:5" ht="14.25" customHeight="1">
      <c r="A151" s="19"/>
      <c r="B151" s="23"/>
      <c r="C151" s="10">
        <v>4270</v>
      </c>
      <c r="D151" s="15" t="s">
        <v>56</v>
      </c>
      <c r="E151" s="275">
        <v>750</v>
      </c>
    </row>
    <row r="152" spans="1:5" ht="14.25" customHeight="1">
      <c r="A152" s="19"/>
      <c r="B152" s="23"/>
      <c r="C152" s="10">
        <v>4280</v>
      </c>
      <c r="D152" s="15" t="s">
        <v>86</v>
      </c>
      <c r="E152" s="275">
        <v>400</v>
      </c>
    </row>
    <row r="153" spans="1:5" ht="14.25" customHeight="1">
      <c r="A153" s="19"/>
      <c r="B153" s="23"/>
      <c r="C153" s="10">
        <v>4300</v>
      </c>
      <c r="D153" s="15" t="s">
        <v>42</v>
      </c>
      <c r="E153" s="275">
        <v>2000</v>
      </c>
    </row>
    <row r="154" spans="1:5" ht="14.25" customHeight="1">
      <c r="A154" s="19"/>
      <c r="B154" s="23"/>
      <c r="C154" s="10">
        <v>4440</v>
      </c>
      <c r="D154" s="15" t="s">
        <v>51</v>
      </c>
      <c r="E154" s="275">
        <v>9853</v>
      </c>
    </row>
    <row r="155" spans="1:5" ht="15" customHeight="1">
      <c r="A155" s="19"/>
      <c r="B155" s="20">
        <v>80130</v>
      </c>
      <c r="C155" s="10"/>
      <c r="D155" s="14" t="s">
        <v>129</v>
      </c>
      <c r="E155" s="253">
        <f>SUM(E156+E170+E192+E208)</f>
        <v>5096995</v>
      </c>
    </row>
    <row r="156" spans="1:5" ht="15" customHeight="1">
      <c r="A156" s="19"/>
      <c r="B156" s="23"/>
      <c r="C156" s="24"/>
      <c r="D156" s="137" t="s">
        <v>145</v>
      </c>
      <c r="E156" s="279">
        <f>SUM(E157:E169)</f>
        <v>638605</v>
      </c>
    </row>
    <row r="157" spans="1:5" ht="15" customHeight="1">
      <c r="A157" s="19"/>
      <c r="B157" s="23"/>
      <c r="C157" s="10">
        <v>3020</v>
      </c>
      <c r="D157" s="15" t="s">
        <v>68</v>
      </c>
      <c r="E157" s="275">
        <v>31203</v>
      </c>
    </row>
    <row r="158" spans="1:5" ht="15" customHeight="1">
      <c r="A158" s="19"/>
      <c r="B158" s="23"/>
      <c r="C158" s="10">
        <v>4010</v>
      </c>
      <c r="D158" s="15" t="s">
        <v>58</v>
      </c>
      <c r="E158" s="275">
        <v>403217</v>
      </c>
    </row>
    <row r="159" spans="1:5" ht="15" customHeight="1">
      <c r="A159" s="19"/>
      <c r="B159" s="23"/>
      <c r="C159" s="10">
        <v>4040</v>
      </c>
      <c r="D159" s="15" t="s">
        <v>55</v>
      </c>
      <c r="E159" s="275">
        <v>33241</v>
      </c>
    </row>
    <row r="160" spans="1:5" ht="15" customHeight="1">
      <c r="A160" s="19"/>
      <c r="B160" s="23"/>
      <c r="C160" s="10">
        <v>4110</v>
      </c>
      <c r="D160" s="15" t="s">
        <v>139</v>
      </c>
      <c r="E160" s="275">
        <v>78519</v>
      </c>
    </row>
    <row r="161" spans="1:5" ht="15" customHeight="1">
      <c r="A161" s="19"/>
      <c r="B161" s="23"/>
      <c r="C161" s="10">
        <v>4120</v>
      </c>
      <c r="D161" s="15" t="s">
        <v>46</v>
      </c>
      <c r="E161" s="275">
        <v>10693</v>
      </c>
    </row>
    <row r="162" spans="1:5" ht="14.25" customHeight="1">
      <c r="A162" s="19"/>
      <c r="B162" s="23"/>
      <c r="C162" s="29">
        <v>4210</v>
      </c>
      <c r="D162" s="41" t="s">
        <v>47</v>
      </c>
      <c r="E162" s="275">
        <v>5000</v>
      </c>
    </row>
    <row r="163" spans="1:5" ht="15" customHeight="1">
      <c r="A163" s="19"/>
      <c r="B163" s="23"/>
      <c r="C163" s="10">
        <v>4240</v>
      </c>
      <c r="D163" s="15" t="s">
        <v>111</v>
      </c>
      <c r="E163" s="275">
        <v>2500</v>
      </c>
    </row>
    <row r="164" spans="1:5" ht="15" customHeight="1">
      <c r="A164" s="19"/>
      <c r="B164" s="23"/>
      <c r="C164" s="10">
        <v>4260</v>
      </c>
      <c r="D164" s="15" t="s">
        <v>48</v>
      </c>
      <c r="E164" s="275">
        <v>25473</v>
      </c>
    </row>
    <row r="165" spans="1:5" ht="15" customHeight="1">
      <c r="A165" s="19"/>
      <c r="B165" s="23"/>
      <c r="C165" s="10">
        <v>4270</v>
      </c>
      <c r="D165" s="15" t="s">
        <v>56</v>
      </c>
      <c r="E165" s="275">
        <v>250</v>
      </c>
    </row>
    <row r="166" spans="1:5" ht="15" customHeight="1">
      <c r="A166" s="19"/>
      <c r="B166" s="23"/>
      <c r="C166" s="10">
        <v>4300</v>
      </c>
      <c r="D166" s="15" t="s">
        <v>42</v>
      </c>
      <c r="E166" s="275">
        <v>17000</v>
      </c>
    </row>
    <row r="167" spans="1:5" ht="15" customHeight="1">
      <c r="A167" s="19"/>
      <c r="B167" s="23"/>
      <c r="C167" s="10">
        <v>4410</v>
      </c>
      <c r="D167" s="15" t="s">
        <v>49</v>
      </c>
      <c r="E167" s="275">
        <v>800</v>
      </c>
    </row>
    <row r="168" spans="1:5" ht="15" customHeight="1">
      <c r="A168" s="19"/>
      <c r="B168" s="23"/>
      <c r="C168" s="10">
        <v>4430</v>
      </c>
      <c r="D168" s="15" t="s">
        <v>50</v>
      </c>
      <c r="E168" s="275">
        <v>4500</v>
      </c>
    </row>
    <row r="169" spans="1:5" ht="15" customHeight="1">
      <c r="A169" s="19"/>
      <c r="B169" s="23"/>
      <c r="C169" s="10">
        <v>4440</v>
      </c>
      <c r="D169" s="15" t="s">
        <v>98</v>
      </c>
      <c r="E169" s="275">
        <v>26209</v>
      </c>
    </row>
    <row r="170" spans="1:5" ht="15" customHeight="1">
      <c r="A170" s="19"/>
      <c r="B170" s="23"/>
      <c r="C170" s="10"/>
      <c r="D170" s="136" t="s">
        <v>146</v>
      </c>
      <c r="E170" s="276">
        <f>SUM(E177:E191)</f>
        <v>207002</v>
      </c>
    </row>
    <row r="171" spans="1:5" ht="15" customHeight="1" hidden="1">
      <c r="A171" s="19"/>
      <c r="B171" s="23"/>
      <c r="C171" s="10">
        <v>3030</v>
      </c>
      <c r="D171" s="15" t="s">
        <v>63</v>
      </c>
      <c r="E171" s="275"/>
    </row>
    <row r="172" spans="1:5" ht="15" customHeight="1" hidden="1">
      <c r="A172" s="19"/>
      <c r="B172" s="23"/>
      <c r="C172" s="10">
        <v>4210</v>
      </c>
      <c r="D172" s="15" t="s">
        <v>47</v>
      </c>
      <c r="E172" s="275"/>
    </row>
    <row r="173" spans="1:5" ht="15" customHeight="1" hidden="1">
      <c r="A173" s="19"/>
      <c r="B173" s="23"/>
      <c r="C173" s="10">
        <v>4300</v>
      </c>
      <c r="D173" s="15" t="s">
        <v>42</v>
      </c>
      <c r="E173" s="275"/>
    </row>
    <row r="174" spans="1:5" ht="15" customHeight="1" hidden="1">
      <c r="A174" s="19"/>
      <c r="B174" s="23"/>
      <c r="C174" s="10">
        <v>4410</v>
      </c>
      <c r="D174" s="15" t="s">
        <v>49</v>
      </c>
      <c r="E174" s="275"/>
    </row>
    <row r="175" spans="1:5" ht="15" customHeight="1" hidden="1">
      <c r="A175" s="19"/>
      <c r="B175" s="23"/>
      <c r="C175" s="10"/>
      <c r="D175" s="16" t="s">
        <v>22</v>
      </c>
      <c r="E175" s="275"/>
    </row>
    <row r="176" spans="1:5" ht="15" customHeight="1" hidden="1">
      <c r="A176" s="19"/>
      <c r="B176" s="23"/>
      <c r="C176" s="10"/>
      <c r="D176" s="14" t="s">
        <v>23</v>
      </c>
      <c r="E176" s="275"/>
    </row>
    <row r="177" spans="1:5" ht="14.25" customHeight="1">
      <c r="A177" s="19"/>
      <c r="B177" s="23"/>
      <c r="C177" s="10">
        <v>3020</v>
      </c>
      <c r="D177" s="15" t="s">
        <v>68</v>
      </c>
      <c r="E177" s="275">
        <v>7631</v>
      </c>
    </row>
    <row r="178" spans="1:5" ht="15" customHeight="1">
      <c r="A178" s="19"/>
      <c r="B178" s="23"/>
      <c r="C178" s="10">
        <v>4010</v>
      </c>
      <c r="D178" s="15" t="s">
        <v>43</v>
      </c>
      <c r="E178" s="275">
        <v>119209</v>
      </c>
    </row>
    <row r="179" spans="1:5" ht="42.75" customHeight="1" hidden="1">
      <c r="A179" s="19"/>
      <c r="B179" s="23"/>
      <c r="C179" s="10">
        <v>4040</v>
      </c>
      <c r="D179" s="15" t="s">
        <v>55</v>
      </c>
      <c r="E179" s="275"/>
    </row>
    <row r="180" spans="1:5" ht="15" customHeight="1">
      <c r="A180" s="19"/>
      <c r="B180" s="23"/>
      <c r="C180" s="10">
        <v>4040</v>
      </c>
      <c r="D180" s="15" t="s">
        <v>55</v>
      </c>
      <c r="E180" s="275">
        <v>9663</v>
      </c>
    </row>
    <row r="181" spans="1:5" ht="15" customHeight="1">
      <c r="A181" s="19"/>
      <c r="B181" s="23"/>
      <c r="C181" s="10">
        <v>4110</v>
      </c>
      <c r="D181" s="15" t="s">
        <v>45</v>
      </c>
      <c r="E181" s="275">
        <v>23184</v>
      </c>
    </row>
    <row r="182" spans="1:5" ht="15" customHeight="1">
      <c r="A182" s="19"/>
      <c r="B182" s="23"/>
      <c r="C182" s="10">
        <v>4120</v>
      </c>
      <c r="D182" s="15" t="s">
        <v>46</v>
      </c>
      <c r="E182" s="275">
        <v>3157</v>
      </c>
    </row>
    <row r="183" spans="1:5" ht="15" customHeight="1">
      <c r="A183" s="19"/>
      <c r="B183" s="23"/>
      <c r="C183" s="10">
        <v>4210</v>
      </c>
      <c r="D183" s="15" t="s">
        <v>47</v>
      </c>
      <c r="E183" s="275">
        <v>5000</v>
      </c>
    </row>
    <row r="184" spans="1:5" ht="15" customHeight="1">
      <c r="A184" s="19"/>
      <c r="B184" s="23"/>
      <c r="C184" s="10">
        <v>4240</v>
      </c>
      <c r="D184" s="15" t="s">
        <v>93</v>
      </c>
      <c r="E184" s="275">
        <v>420</v>
      </c>
    </row>
    <row r="185" spans="1:5" ht="15" customHeight="1">
      <c r="A185" s="19"/>
      <c r="B185" s="23"/>
      <c r="C185" s="10">
        <v>4260</v>
      </c>
      <c r="D185" s="15" t="s">
        <v>48</v>
      </c>
      <c r="E185" s="275">
        <v>1220</v>
      </c>
    </row>
    <row r="186" spans="1:5" ht="15" customHeight="1">
      <c r="A186" s="19"/>
      <c r="B186" s="23"/>
      <c r="C186" s="10">
        <v>4270</v>
      </c>
      <c r="D186" s="15" t="s">
        <v>56</v>
      </c>
      <c r="E186" s="275">
        <v>250</v>
      </c>
    </row>
    <row r="187" spans="1:5" ht="15" customHeight="1">
      <c r="A187" s="19"/>
      <c r="B187" s="23"/>
      <c r="C187" s="10">
        <v>4300</v>
      </c>
      <c r="D187" s="15" t="s">
        <v>42</v>
      </c>
      <c r="E187" s="275">
        <v>26780</v>
      </c>
    </row>
    <row r="188" spans="1:5" ht="15" customHeight="1">
      <c r="A188" s="19"/>
      <c r="B188" s="23"/>
      <c r="C188" s="10">
        <v>4410</v>
      </c>
      <c r="D188" s="15" t="s">
        <v>49</v>
      </c>
      <c r="E188" s="275">
        <v>240</v>
      </c>
    </row>
    <row r="189" spans="1:5" ht="15" customHeight="1" hidden="1">
      <c r="A189" s="19"/>
      <c r="B189" s="23"/>
      <c r="C189" s="10">
        <v>4430</v>
      </c>
      <c r="D189" s="15" t="s">
        <v>50</v>
      </c>
      <c r="E189" s="275"/>
    </row>
    <row r="190" spans="1:5" ht="15" customHeight="1">
      <c r="A190" s="19"/>
      <c r="B190" s="23"/>
      <c r="C190" s="10">
        <v>4430</v>
      </c>
      <c r="D190" s="15" t="s">
        <v>50</v>
      </c>
      <c r="E190" s="275">
        <v>2500</v>
      </c>
    </row>
    <row r="191" spans="1:5" ht="15" customHeight="1">
      <c r="A191" s="19"/>
      <c r="B191" s="23"/>
      <c r="C191" s="10">
        <v>4440</v>
      </c>
      <c r="D191" s="15" t="s">
        <v>51</v>
      </c>
      <c r="E191" s="275">
        <v>7748</v>
      </c>
    </row>
    <row r="192" spans="1:5" ht="15" customHeight="1">
      <c r="A192" s="19"/>
      <c r="B192" s="23"/>
      <c r="C192" s="10"/>
      <c r="D192" s="136" t="s">
        <v>233</v>
      </c>
      <c r="E192" s="280">
        <f>SUM(E193:E207)</f>
        <v>2318331</v>
      </c>
    </row>
    <row r="193" spans="1:5" ht="15" customHeight="1">
      <c r="A193" s="19"/>
      <c r="B193" s="23"/>
      <c r="C193" s="10">
        <v>3020</v>
      </c>
      <c r="D193" s="15" t="s">
        <v>68</v>
      </c>
      <c r="E193" s="275">
        <v>2000</v>
      </c>
    </row>
    <row r="194" spans="1:5" ht="15" customHeight="1">
      <c r="A194" s="19"/>
      <c r="B194" s="23"/>
      <c r="C194" s="10">
        <v>4010</v>
      </c>
      <c r="D194" s="15" t="s">
        <v>58</v>
      </c>
      <c r="E194" s="275">
        <v>1522893</v>
      </c>
    </row>
    <row r="195" spans="1:5" ht="15" customHeight="1">
      <c r="A195" s="21"/>
      <c r="B195" s="22"/>
      <c r="C195" s="10">
        <v>4040</v>
      </c>
      <c r="D195" s="15" t="s">
        <v>55</v>
      </c>
      <c r="E195" s="275">
        <v>129500</v>
      </c>
    </row>
    <row r="196" spans="1:5" ht="15" customHeight="1">
      <c r="A196" s="18"/>
      <c r="B196" s="20"/>
      <c r="C196" s="10">
        <v>4110</v>
      </c>
      <c r="D196" s="15" t="s">
        <v>45</v>
      </c>
      <c r="E196" s="275">
        <v>297266</v>
      </c>
    </row>
    <row r="197" spans="1:5" ht="15" customHeight="1">
      <c r="A197" s="19"/>
      <c r="B197" s="23"/>
      <c r="C197" s="10">
        <v>4120</v>
      </c>
      <c r="D197" s="15" t="s">
        <v>46</v>
      </c>
      <c r="E197" s="275">
        <v>40484</v>
      </c>
    </row>
    <row r="198" spans="1:5" ht="15" customHeight="1">
      <c r="A198" s="19"/>
      <c r="B198" s="23"/>
      <c r="C198" s="10">
        <v>4140</v>
      </c>
      <c r="D198" s="15" t="s">
        <v>291</v>
      </c>
      <c r="E198" s="275">
        <v>8500</v>
      </c>
    </row>
    <row r="199" spans="1:5" ht="15" customHeight="1">
      <c r="A199" s="19"/>
      <c r="B199" s="23"/>
      <c r="C199" s="10">
        <v>4210</v>
      </c>
      <c r="D199" s="15" t="s">
        <v>47</v>
      </c>
      <c r="E199" s="275">
        <v>25000</v>
      </c>
    </row>
    <row r="200" spans="1:5" ht="15.75" customHeight="1">
      <c r="A200" s="19"/>
      <c r="B200" s="23"/>
      <c r="C200" s="10">
        <v>4240</v>
      </c>
      <c r="D200" s="15" t="s">
        <v>93</v>
      </c>
      <c r="E200" s="275">
        <v>3500</v>
      </c>
    </row>
    <row r="201" spans="1:5" ht="15" customHeight="1">
      <c r="A201" s="19"/>
      <c r="B201" s="23"/>
      <c r="C201" s="10">
        <v>4260</v>
      </c>
      <c r="D201" s="15" t="s">
        <v>48</v>
      </c>
      <c r="E201" s="275">
        <v>95000</v>
      </c>
    </row>
    <row r="202" spans="1:5" ht="15" customHeight="1">
      <c r="A202" s="19"/>
      <c r="B202" s="23"/>
      <c r="C202" s="10">
        <v>4270</v>
      </c>
      <c r="D202" s="15" t="s">
        <v>56</v>
      </c>
      <c r="E202" s="275">
        <v>1500</v>
      </c>
    </row>
    <row r="203" spans="1:5" ht="15" customHeight="1">
      <c r="A203" s="19"/>
      <c r="B203" s="23"/>
      <c r="C203" s="10">
        <v>4280</v>
      </c>
      <c r="D203" s="15" t="s">
        <v>86</v>
      </c>
      <c r="E203" s="275">
        <v>3000</v>
      </c>
    </row>
    <row r="204" spans="1:5" ht="15" customHeight="1">
      <c r="A204" s="19"/>
      <c r="B204" s="23"/>
      <c r="C204" s="10">
        <v>4300</v>
      </c>
      <c r="D204" s="15" t="s">
        <v>42</v>
      </c>
      <c r="E204" s="275">
        <v>85200</v>
      </c>
    </row>
    <row r="205" spans="1:5" ht="15" customHeight="1">
      <c r="A205" s="19"/>
      <c r="B205" s="23"/>
      <c r="C205" s="10">
        <v>4410</v>
      </c>
      <c r="D205" s="15" t="s">
        <v>49</v>
      </c>
      <c r="E205" s="275">
        <v>500</v>
      </c>
    </row>
    <row r="206" spans="1:5" ht="15" customHeight="1">
      <c r="A206" s="19"/>
      <c r="B206" s="23"/>
      <c r="C206" s="10">
        <v>4430</v>
      </c>
      <c r="D206" s="15" t="s">
        <v>132</v>
      </c>
      <c r="E206" s="275">
        <v>5000</v>
      </c>
    </row>
    <row r="207" spans="1:5" ht="15" customHeight="1">
      <c r="A207" s="19"/>
      <c r="B207" s="23"/>
      <c r="C207" s="10">
        <v>4440</v>
      </c>
      <c r="D207" s="15" t="s">
        <v>98</v>
      </c>
      <c r="E207" s="275">
        <v>98988</v>
      </c>
    </row>
    <row r="208" spans="1:5" ht="15" customHeight="1">
      <c r="A208" s="19"/>
      <c r="B208" s="23"/>
      <c r="C208" s="24"/>
      <c r="D208" s="137" t="s">
        <v>234</v>
      </c>
      <c r="E208" s="276">
        <f>SUM(E209:E222)</f>
        <v>1933057</v>
      </c>
    </row>
    <row r="209" spans="1:5" ht="14.25" customHeight="1">
      <c r="A209" s="19"/>
      <c r="B209" s="23"/>
      <c r="C209" s="10">
        <v>3020</v>
      </c>
      <c r="D209" s="15" t="s">
        <v>68</v>
      </c>
      <c r="E209" s="275">
        <v>2000</v>
      </c>
    </row>
    <row r="210" spans="1:5" ht="15" customHeight="1">
      <c r="A210" s="19"/>
      <c r="B210" s="23"/>
      <c r="C210" s="10">
        <v>4010</v>
      </c>
      <c r="D210" s="15" t="s">
        <v>58</v>
      </c>
      <c r="E210" s="275">
        <v>1327671</v>
      </c>
    </row>
    <row r="211" spans="1:5" ht="15" customHeight="1">
      <c r="A211" s="19"/>
      <c r="B211" s="23"/>
      <c r="C211" s="10">
        <v>4040</v>
      </c>
      <c r="D211" s="15" t="s">
        <v>55</v>
      </c>
      <c r="E211" s="275">
        <v>108320</v>
      </c>
    </row>
    <row r="212" spans="1:5" ht="15" customHeight="1">
      <c r="A212" s="19"/>
      <c r="B212" s="23"/>
      <c r="C212" s="24">
        <v>4110</v>
      </c>
      <c r="D212" s="26" t="s">
        <v>45</v>
      </c>
      <c r="E212" s="275">
        <v>258335</v>
      </c>
    </row>
    <row r="213" spans="1:5" ht="15" customHeight="1">
      <c r="A213" s="19"/>
      <c r="B213" s="23"/>
      <c r="C213" s="24">
        <v>4120</v>
      </c>
      <c r="D213" s="26" t="s">
        <v>46</v>
      </c>
      <c r="E213" s="275">
        <v>35182</v>
      </c>
    </row>
    <row r="214" spans="1:5" ht="15" customHeight="1">
      <c r="A214" s="19"/>
      <c r="B214" s="23"/>
      <c r="C214" s="10">
        <v>4210</v>
      </c>
      <c r="D214" s="15" t="s">
        <v>47</v>
      </c>
      <c r="E214" s="275">
        <v>10000</v>
      </c>
    </row>
    <row r="215" spans="1:5" ht="15" customHeight="1">
      <c r="A215" s="19"/>
      <c r="B215" s="23"/>
      <c r="C215" s="10">
        <v>4240</v>
      </c>
      <c r="D215" s="15" t="s">
        <v>93</v>
      </c>
      <c r="E215" s="275">
        <v>5000</v>
      </c>
    </row>
    <row r="216" spans="1:5" ht="15" customHeight="1">
      <c r="A216" s="19"/>
      <c r="B216" s="23"/>
      <c r="C216" s="10">
        <v>4260</v>
      </c>
      <c r="D216" s="15" t="s">
        <v>48</v>
      </c>
      <c r="E216" s="275">
        <v>80000</v>
      </c>
    </row>
    <row r="217" spans="1:5" ht="15" customHeight="1">
      <c r="A217" s="19"/>
      <c r="B217" s="23"/>
      <c r="C217" s="10">
        <v>4270</v>
      </c>
      <c r="D217" s="15" t="s">
        <v>56</v>
      </c>
      <c r="E217" s="275">
        <v>750</v>
      </c>
    </row>
    <row r="218" spans="1:5" ht="15" customHeight="1">
      <c r="A218" s="19"/>
      <c r="B218" s="23"/>
      <c r="C218" s="10">
        <v>4280</v>
      </c>
      <c r="D218" s="15" t="s">
        <v>86</v>
      </c>
      <c r="E218" s="275">
        <v>2000</v>
      </c>
    </row>
    <row r="219" spans="1:5" ht="15" customHeight="1">
      <c r="A219" s="19"/>
      <c r="B219" s="23"/>
      <c r="C219" s="10">
        <v>4300</v>
      </c>
      <c r="D219" s="15" t="s">
        <v>42</v>
      </c>
      <c r="E219" s="275">
        <v>12500</v>
      </c>
    </row>
    <row r="220" spans="1:5" ht="15" customHeight="1">
      <c r="A220" s="19"/>
      <c r="B220" s="23"/>
      <c r="C220" s="10">
        <v>4410</v>
      </c>
      <c r="D220" s="15" t="s">
        <v>49</v>
      </c>
      <c r="E220" s="275">
        <v>1000</v>
      </c>
    </row>
    <row r="221" spans="1:5" ht="15" customHeight="1">
      <c r="A221" s="19"/>
      <c r="B221" s="23"/>
      <c r="C221" s="10">
        <v>4430</v>
      </c>
      <c r="D221" s="15" t="s">
        <v>132</v>
      </c>
      <c r="E221" s="275">
        <v>4000</v>
      </c>
    </row>
    <row r="222" spans="1:5" ht="15" customHeight="1">
      <c r="A222" s="19"/>
      <c r="B222" s="22"/>
      <c r="C222" s="10">
        <v>4440</v>
      </c>
      <c r="D222" s="15" t="s">
        <v>98</v>
      </c>
      <c r="E222" s="275">
        <v>86299</v>
      </c>
    </row>
    <row r="223" spans="1:5" ht="15" customHeight="1">
      <c r="A223" s="19"/>
      <c r="B223" s="494">
        <v>80134</v>
      </c>
      <c r="C223" s="10"/>
      <c r="D223" s="14" t="s">
        <v>99</v>
      </c>
      <c r="E223" s="253">
        <f>SUM(E224)</f>
        <v>200284</v>
      </c>
    </row>
    <row r="224" spans="1:5" ht="15.75" customHeight="1">
      <c r="A224" s="19"/>
      <c r="B224" s="494"/>
      <c r="C224" s="10"/>
      <c r="D224" s="136" t="s">
        <v>147</v>
      </c>
      <c r="E224" s="274">
        <f>SUM(E225:E238)</f>
        <v>200284</v>
      </c>
    </row>
    <row r="225" spans="1:5" ht="15" customHeight="1">
      <c r="A225" s="19"/>
      <c r="B225" s="494"/>
      <c r="C225" s="10">
        <v>3020</v>
      </c>
      <c r="D225" s="15" t="s">
        <v>68</v>
      </c>
      <c r="E225" s="275">
        <v>1000</v>
      </c>
    </row>
    <row r="226" spans="1:5" ht="15" customHeight="1">
      <c r="A226" s="19"/>
      <c r="B226" s="494"/>
      <c r="C226" s="10">
        <v>4010</v>
      </c>
      <c r="D226" s="15" t="s">
        <v>43</v>
      </c>
      <c r="E226" s="275">
        <v>132103</v>
      </c>
    </row>
    <row r="227" spans="1:5" ht="15" customHeight="1">
      <c r="A227" s="19"/>
      <c r="B227" s="494"/>
      <c r="C227" s="10">
        <v>4040</v>
      </c>
      <c r="D227" s="15" t="s">
        <v>55</v>
      </c>
      <c r="E227" s="275">
        <v>11000</v>
      </c>
    </row>
    <row r="228" spans="1:5" ht="15" customHeight="1">
      <c r="A228" s="19"/>
      <c r="B228" s="494"/>
      <c r="C228" s="10">
        <v>4110</v>
      </c>
      <c r="D228" s="15" t="s">
        <v>45</v>
      </c>
      <c r="E228" s="275">
        <v>25744</v>
      </c>
    </row>
    <row r="229" spans="1:5" ht="15" customHeight="1">
      <c r="A229" s="19"/>
      <c r="B229" s="494"/>
      <c r="C229" s="10">
        <v>4120</v>
      </c>
      <c r="D229" s="15" t="s">
        <v>46</v>
      </c>
      <c r="E229" s="275">
        <v>3500</v>
      </c>
    </row>
    <row r="230" spans="1:5" ht="15" customHeight="1">
      <c r="A230" s="19"/>
      <c r="B230" s="494"/>
      <c r="C230" s="10">
        <v>4210</v>
      </c>
      <c r="D230" s="15" t="s">
        <v>47</v>
      </c>
      <c r="E230" s="275">
        <v>8000</v>
      </c>
    </row>
    <row r="231" spans="1:5" ht="15" customHeight="1">
      <c r="A231" s="19"/>
      <c r="B231" s="494"/>
      <c r="C231" s="10">
        <v>4240</v>
      </c>
      <c r="D231" s="15" t="s">
        <v>93</v>
      </c>
      <c r="E231" s="275">
        <v>1250</v>
      </c>
    </row>
    <row r="232" spans="1:5" ht="15" customHeight="1">
      <c r="A232" s="19"/>
      <c r="B232" s="494"/>
      <c r="C232" s="10">
        <v>4260</v>
      </c>
      <c r="D232" s="15" t="s">
        <v>48</v>
      </c>
      <c r="E232" s="275">
        <v>4000</v>
      </c>
    </row>
    <row r="233" spans="1:5" ht="15" customHeight="1">
      <c r="A233" s="19"/>
      <c r="B233" s="494"/>
      <c r="C233" s="10">
        <v>4270</v>
      </c>
      <c r="D233" s="15" t="s">
        <v>56</v>
      </c>
      <c r="E233" s="275">
        <v>200</v>
      </c>
    </row>
    <row r="234" spans="1:5" ht="15" customHeight="1">
      <c r="A234" s="19"/>
      <c r="B234" s="494"/>
      <c r="C234" s="10">
        <v>4280</v>
      </c>
      <c r="D234" s="15" t="s">
        <v>86</v>
      </c>
      <c r="E234" s="275">
        <v>1000</v>
      </c>
    </row>
    <row r="235" spans="1:5" ht="15" customHeight="1">
      <c r="A235" s="19"/>
      <c r="B235" s="494"/>
      <c r="C235" s="10">
        <v>4300</v>
      </c>
      <c r="D235" s="15" t="s">
        <v>42</v>
      </c>
      <c r="E235" s="275">
        <v>3000</v>
      </c>
    </row>
    <row r="236" spans="1:5" ht="15" customHeight="1">
      <c r="A236" s="19"/>
      <c r="B236" s="494"/>
      <c r="C236" s="10">
        <v>4410</v>
      </c>
      <c r="D236" s="15" t="s">
        <v>49</v>
      </c>
      <c r="E236" s="275">
        <v>100</v>
      </c>
    </row>
    <row r="237" spans="1:5" ht="15" customHeight="1">
      <c r="A237" s="19"/>
      <c r="B237" s="494"/>
      <c r="C237" s="10">
        <v>4430</v>
      </c>
      <c r="D237" s="15" t="s">
        <v>50</v>
      </c>
      <c r="E237" s="275">
        <v>800</v>
      </c>
    </row>
    <row r="238" spans="1:5" ht="15" customHeight="1">
      <c r="A238" s="19"/>
      <c r="B238" s="494"/>
      <c r="C238" s="10">
        <v>4440</v>
      </c>
      <c r="D238" s="15" t="s">
        <v>51</v>
      </c>
      <c r="E238" s="275">
        <v>8587</v>
      </c>
    </row>
    <row r="239" spans="1:5" ht="15.75" customHeight="1">
      <c r="A239" s="19"/>
      <c r="B239" s="27">
        <v>80140</v>
      </c>
      <c r="C239" s="10"/>
      <c r="D239" s="14" t="s">
        <v>173</v>
      </c>
      <c r="E239" s="253">
        <f>SUM(E240)</f>
        <v>850388</v>
      </c>
    </row>
    <row r="240" spans="1:5" ht="16.5" customHeight="1">
      <c r="A240" s="19"/>
      <c r="B240" s="28"/>
      <c r="C240" s="10"/>
      <c r="D240" s="136" t="s">
        <v>202</v>
      </c>
      <c r="E240" s="274">
        <f>SUM(E241:E255)</f>
        <v>850388</v>
      </c>
    </row>
    <row r="241" spans="1:5" ht="15.75" customHeight="1">
      <c r="A241" s="21"/>
      <c r="B241" s="25"/>
      <c r="C241" s="37">
        <v>3020</v>
      </c>
      <c r="D241" s="15" t="s">
        <v>177</v>
      </c>
      <c r="E241" s="275">
        <v>3000</v>
      </c>
    </row>
    <row r="242" spans="1:5" ht="15" customHeight="1">
      <c r="A242" s="18"/>
      <c r="B242" s="27"/>
      <c r="C242" s="10">
        <v>4010</v>
      </c>
      <c r="D242" s="15" t="s">
        <v>43</v>
      </c>
      <c r="E242" s="275">
        <v>537000</v>
      </c>
    </row>
    <row r="243" spans="1:5" ht="15" customHeight="1">
      <c r="A243" s="19"/>
      <c r="B243" s="28"/>
      <c r="C243" s="10">
        <v>4040</v>
      </c>
      <c r="D243" s="15" t="s">
        <v>55</v>
      </c>
      <c r="E243" s="275">
        <v>50000</v>
      </c>
    </row>
    <row r="244" spans="1:5" ht="15" customHeight="1">
      <c r="A244" s="19"/>
      <c r="B244" s="28"/>
      <c r="C244" s="10">
        <v>4110</v>
      </c>
      <c r="D244" s="15" t="s">
        <v>45</v>
      </c>
      <c r="E244" s="275">
        <v>105601</v>
      </c>
    </row>
    <row r="245" spans="1:5" ht="15" customHeight="1">
      <c r="A245" s="19"/>
      <c r="B245" s="28"/>
      <c r="C245" s="10">
        <v>4120</v>
      </c>
      <c r="D245" s="15" t="s">
        <v>46</v>
      </c>
      <c r="E245" s="275">
        <v>14382</v>
      </c>
    </row>
    <row r="246" spans="1:5" ht="15" customHeight="1">
      <c r="A246" s="19"/>
      <c r="B246" s="28"/>
      <c r="C246" s="10">
        <v>4140</v>
      </c>
      <c r="D246" s="15" t="s">
        <v>97</v>
      </c>
      <c r="E246" s="275">
        <v>10000</v>
      </c>
    </row>
    <row r="247" spans="1:5" ht="15" customHeight="1">
      <c r="A247" s="19"/>
      <c r="B247" s="28"/>
      <c r="C247" s="10">
        <v>4210</v>
      </c>
      <c r="D247" s="15" t="s">
        <v>47</v>
      </c>
      <c r="E247" s="275">
        <v>8000</v>
      </c>
    </row>
    <row r="248" spans="1:5" ht="15" customHeight="1">
      <c r="A248" s="19"/>
      <c r="B248" s="28"/>
      <c r="C248" s="10">
        <v>4260</v>
      </c>
      <c r="D248" s="15" t="s">
        <v>48</v>
      </c>
      <c r="E248" s="275">
        <v>70000</v>
      </c>
    </row>
    <row r="249" spans="1:5" ht="15" customHeight="1">
      <c r="A249" s="19"/>
      <c r="B249" s="28"/>
      <c r="C249" s="10">
        <v>4270</v>
      </c>
      <c r="D249" s="15" t="s">
        <v>56</v>
      </c>
      <c r="E249" s="275">
        <v>500</v>
      </c>
    </row>
    <row r="250" spans="1:5" ht="15" customHeight="1">
      <c r="A250" s="19"/>
      <c r="B250" s="28"/>
      <c r="C250" s="24">
        <v>4280</v>
      </c>
      <c r="D250" s="26" t="s">
        <v>86</v>
      </c>
      <c r="E250" s="275">
        <v>3000</v>
      </c>
    </row>
    <row r="251" spans="1:5" ht="15" customHeight="1">
      <c r="A251" s="19"/>
      <c r="B251" s="28"/>
      <c r="C251" s="10">
        <v>4300</v>
      </c>
      <c r="D251" s="15" t="s">
        <v>42</v>
      </c>
      <c r="E251" s="275">
        <v>10000</v>
      </c>
    </row>
    <row r="252" spans="1:5" ht="15" customHeight="1">
      <c r="A252" s="19"/>
      <c r="B252" s="28"/>
      <c r="C252" s="10">
        <v>4410</v>
      </c>
      <c r="D252" s="15" t="s">
        <v>49</v>
      </c>
      <c r="E252" s="275">
        <v>500</v>
      </c>
    </row>
    <row r="253" spans="1:5" ht="15" customHeight="1">
      <c r="A253" s="19"/>
      <c r="B253" s="28"/>
      <c r="C253" s="10">
        <v>4430</v>
      </c>
      <c r="D253" s="15" t="s">
        <v>50</v>
      </c>
      <c r="E253" s="275">
        <v>2000</v>
      </c>
    </row>
    <row r="254" spans="1:5" ht="15" customHeight="1">
      <c r="A254" s="19"/>
      <c r="B254" s="28"/>
      <c r="C254" s="24">
        <v>4440</v>
      </c>
      <c r="D254" s="26" t="s">
        <v>51</v>
      </c>
      <c r="E254" s="275">
        <v>34905</v>
      </c>
    </row>
    <row r="255" spans="1:5" ht="15" customHeight="1">
      <c r="A255" s="19"/>
      <c r="B255" s="28"/>
      <c r="C255" s="24">
        <v>4500</v>
      </c>
      <c r="D255" s="26" t="s">
        <v>235</v>
      </c>
      <c r="E255" s="275">
        <v>1500</v>
      </c>
    </row>
    <row r="256" spans="1:5" ht="15" customHeight="1">
      <c r="A256" s="19"/>
      <c r="B256" s="20">
        <v>80145</v>
      </c>
      <c r="C256" s="10"/>
      <c r="D256" s="14" t="s">
        <v>181</v>
      </c>
      <c r="E256" s="281">
        <f>SUM(E257)</f>
        <v>8000</v>
      </c>
    </row>
    <row r="257" spans="1:5" ht="15" customHeight="1">
      <c r="A257" s="19"/>
      <c r="B257" s="22"/>
      <c r="C257" s="10">
        <v>4300</v>
      </c>
      <c r="D257" s="15" t="s">
        <v>42</v>
      </c>
      <c r="E257" s="275">
        <v>8000</v>
      </c>
    </row>
    <row r="258" spans="1:5" ht="15" customHeight="1">
      <c r="A258" s="19"/>
      <c r="B258" s="20">
        <v>80146</v>
      </c>
      <c r="C258" s="10"/>
      <c r="D258" s="14" t="s">
        <v>182</v>
      </c>
      <c r="E258" s="281">
        <f>SUM(E259)</f>
        <v>50000</v>
      </c>
    </row>
    <row r="259" spans="1:5" ht="15" customHeight="1">
      <c r="A259" s="19"/>
      <c r="B259" s="25"/>
      <c r="C259" s="10">
        <v>4300</v>
      </c>
      <c r="D259" s="15" t="s">
        <v>42</v>
      </c>
      <c r="E259" s="275">
        <v>50000</v>
      </c>
    </row>
    <row r="260" spans="1:5" ht="15" customHeight="1">
      <c r="A260" s="19"/>
      <c r="B260" s="484">
        <v>80195</v>
      </c>
      <c r="C260" s="10"/>
      <c r="D260" s="14" t="s">
        <v>100</v>
      </c>
      <c r="E260" s="253">
        <f>SUM(E261:E266)</f>
        <v>83384</v>
      </c>
    </row>
    <row r="261" spans="1:5" ht="25.5" customHeight="1">
      <c r="A261" s="19"/>
      <c r="B261" s="503"/>
      <c r="C261" s="10">
        <v>4010</v>
      </c>
      <c r="D261" s="17" t="s">
        <v>156</v>
      </c>
      <c r="E261" s="275">
        <v>15000</v>
      </c>
    </row>
    <row r="262" spans="1:5" ht="15" customHeight="1">
      <c r="A262" s="19"/>
      <c r="B262" s="503"/>
      <c r="C262" s="10">
        <v>4110</v>
      </c>
      <c r="D262" s="15" t="s">
        <v>139</v>
      </c>
      <c r="E262" s="275">
        <v>2916</v>
      </c>
    </row>
    <row r="263" spans="1:5" ht="15" customHeight="1">
      <c r="A263" s="19"/>
      <c r="B263" s="503"/>
      <c r="C263" s="10">
        <v>4120</v>
      </c>
      <c r="D263" s="15" t="s">
        <v>134</v>
      </c>
      <c r="E263" s="275">
        <v>368</v>
      </c>
    </row>
    <row r="264" spans="1:5" ht="15" customHeight="1">
      <c r="A264" s="19"/>
      <c r="B264" s="503"/>
      <c r="C264" s="10">
        <v>4210</v>
      </c>
      <c r="D264" s="15" t="s">
        <v>47</v>
      </c>
      <c r="E264" s="275">
        <v>5000</v>
      </c>
    </row>
    <row r="265" spans="1:5" ht="15" customHeight="1">
      <c r="A265" s="19"/>
      <c r="B265" s="503"/>
      <c r="C265" s="10">
        <v>4300</v>
      </c>
      <c r="D265" s="15" t="s">
        <v>42</v>
      </c>
      <c r="E265" s="275">
        <v>5000</v>
      </c>
    </row>
    <row r="266" spans="1:5" ht="15" customHeight="1">
      <c r="A266" s="21"/>
      <c r="B266" s="486"/>
      <c r="C266" s="10">
        <v>4440</v>
      </c>
      <c r="D266" s="15" t="s">
        <v>396</v>
      </c>
      <c r="E266" s="275">
        <v>55100</v>
      </c>
    </row>
    <row r="267" spans="1:5" ht="15" customHeight="1">
      <c r="A267" s="515">
        <v>854</v>
      </c>
      <c r="B267" s="12"/>
      <c r="C267" s="10"/>
      <c r="D267" s="16" t="s">
        <v>107</v>
      </c>
      <c r="E267" s="11">
        <f>SUM(E268+E281+E301+E315+E342)</f>
        <v>2796093</v>
      </c>
    </row>
    <row r="268" spans="1:5" ht="15" customHeight="1">
      <c r="A268" s="516"/>
      <c r="B268" s="484">
        <v>85401</v>
      </c>
      <c r="C268" s="10"/>
      <c r="D268" s="14" t="s">
        <v>108</v>
      </c>
      <c r="E268" s="98">
        <f>SUM(E269+E275)</f>
        <v>72591</v>
      </c>
    </row>
    <row r="269" spans="1:5" ht="15" customHeight="1">
      <c r="A269" s="516"/>
      <c r="B269" s="503"/>
      <c r="C269" s="10"/>
      <c r="D269" s="136" t="s">
        <v>236</v>
      </c>
      <c r="E269" s="282">
        <f>SUM(E270:E274)</f>
        <v>32266</v>
      </c>
    </row>
    <row r="270" spans="1:5" ht="15" customHeight="1">
      <c r="A270" s="516"/>
      <c r="B270" s="503"/>
      <c r="C270" s="10">
        <v>4010</v>
      </c>
      <c r="D270" s="15" t="s">
        <v>43</v>
      </c>
      <c r="E270" s="275">
        <v>23046</v>
      </c>
    </row>
    <row r="271" spans="1:5" ht="15" customHeight="1">
      <c r="A271" s="516"/>
      <c r="B271" s="503"/>
      <c r="C271" s="10">
        <v>4040</v>
      </c>
      <c r="D271" s="15" t="s">
        <v>55</v>
      </c>
      <c r="E271" s="275">
        <v>2500</v>
      </c>
    </row>
    <row r="272" spans="1:5" ht="15" customHeight="1">
      <c r="A272" s="516"/>
      <c r="B272" s="503"/>
      <c r="C272" s="10">
        <v>4110</v>
      </c>
      <c r="D272" s="15" t="s">
        <v>45</v>
      </c>
      <c r="E272" s="275">
        <v>4596</v>
      </c>
    </row>
    <row r="273" spans="1:5" ht="15" customHeight="1">
      <c r="A273" s="516"/>
      <c r="B273" s="503"/>
      <c r="C273" s="10">
        <v>4120</v>
      </c>
      <c r="D273" s="15" t="s">
        <v>46</v>
      </c>
      <c r="E273" s="275">
        <v>626</v>
      </c>
    </row>
    <row r="274" spans="1:5" ht="15" customHeight="1">
      <c r="A274" s="516"/>
      <c r="B274" s="503"/>
      <c r="C274" s="10">
        <v>4440</v>
      </c>
      <c r="D274" s="15" t="s">
        <v>51</v>
      </c>
      <c r="E274" s="275">
        <v>1498</v>
      </c>
    </row>
    <row r="275" spans="1:5" ht="15" customHeight="1">
      <c r="A275" s="516"/>
      <c r="B275" s="503"/>
      <c r="C275" s="10"/>
      <c r="D275" s="136" t="s">
        <v>237</v>
      </c>
      <c r="E275" s="282">
        <f>SUM(E276:E280)</f>
        <v>40325</v>
      </c>
    </row>
    <row r="276" spans="1:5" ht="15" customHeight="1">
      <c r="A276" s="516"/>
      <c r="B276" s="503"/>
      <c r="C276" s="10">
        <v>4010</v>
      </c>
      <c r="D276" s="15" t="s">
        <v>43</v>
      </c>
      <c r="E276" s="275">
        <v>29584</v>
      </c>
    </row>
    <row r="277" spans="1:5" ht="15" customHeight="1">
      <c r="A277" s="516"/>
      <c r="B277" s="503"/>
      <c r="C277" s="10">
        <v>4040</v>
      </c>
      <c r="D277" s="15" t="s">
        <v>55</v>
      </c>
      <c r="E277" s="275">
        <v>2622</v>
      </c>
    </row>
    <row r="278" spans="1:5" ht="15" customHeight="1">
      <c r="A278" s="516"/>
      <c r="B278" s="503"/>
      <c r="C278" s="10">
        <v>4110</v>
      </c>
      <c r="D278" s="15" t="s">
        <v>45</v>
      </c>
      <c r="E278" s="275">
        <v>5794</v>
      </c>
    </row>
    <row r="279" spans="1:5" ht="15" customHeight="1">
      <c r="A279" s="516"/>
      <c r="B279" s="503"/>
      <c r="C279" s="10">
        <v>4120</v>
      </c>
      <c r="D279" s="15" t="s">
        <v>46</v>
      </c>
      <c r="E279" s="275">
        <v>789</v>
      </c>
    </row>
    <row r="280" spans="1:5" ht="15" customHeight="1">
      <c r="A280" s="19"/>
      <c r="B280" s="22"/>
      <c r="C280" s="10">
        <v>4440</v>
      </c>
      <c r="D280" s="15" t="s">
        <v>51</v>
      </c>
      <c r="E280" s="275">
        <v>1536</v>
      </c>
    </row>
    <row r="281" spans="1:5" ht="18" customHeight="1">
      <c r="A281" s="19"/>
      <c r="B281" s="20">
        <v>85403</v>
      </c>
      <c r="C281" s="10"/>
      <c r="D281" s="14" t="s">
        <v>109</v>
      </c>
      <c r="E281" s="283">
        <f>SUM(E282+E284)</f>
        <v>1236143</v>
      </c>
    </row>
    <row r="282" spans="1:5" ht="27.75" customHeight="1">
      <c r="A282" s="19"/>
      <c r="B282" s="23"/>
      <c r="C282" s="10"/>
      <c r="D282" s="136" t="s">
        <v>148</v>
      </c>
      <c r="E282" s="284">
        <f>SUM(E283)</f>
        <v>708200</v>
      </c>
    </row>
    <row r="283" spans="1:5" ht="27" customHeight="1">
      <c r="A283" s="19"/>
      <c r="B283" s="23"/>
      <c r="C283" s="10">
        <v>2540</v>
      </c>
      <c r="D283" s="15" t="s">
        <v>144</v>
      </c>
      <c r="E283" s="275">
        <v>708200</v>
      </c>
    </row>
    <row r="284" spans="1:5" ht="16.5" customHeight="1">
      <c r="A284" s="19"/>
      <c r="B284" s="23"/>
      <c r="C284" s="10"/>
      <c r="D284" s="136" t="s">
        <v>149</v>
      </c>
      <c r="E284" s="282">
        <f>SUM(E285:E300)</f>
        <v>527943</v>
      </c>
    </row>
    <row r="285" spans="1:5" ht="16.5" customHeight="1">
      <c r="A285" s="21"/>
      <c r="B285" s="22"/>
      <c r="C285" s="10">
        <v>3020</v>
      </c>
      <c r="D285" s="15" t="s">
        <v>80</v>
      </c>
      <c r="E285" s="275">
        <v>1800</v>
      </c>
    </row>
    <row r="286" spans="1:5" ht="15" customHeight="1">
      <c r="A286" s="18"/>
      <c r="B286" s="20"/>
      <c r="C286" s="10">
        <v>3110</v>
      </c>
      <c r="D286" s="15" t="s">
        <v>77</v>
      </c>
      <c r="E286" s="275">
        <v>1500</v>
      </c>
    </row>
    <row r="287" spans="1:5" ht="15" customHeight="1">
      <c r="A287" s="19"/>
      <c r="B287" s="23"/>
      <c r="C287" s="10">
        <v>4010</v>
      </c>
      <c r="D287" s="15" t="s">
        <v>43</v>
      </c>
      <c r="E287" s="275">
        <v>356653</v>
      </c>
    </row>
    <row r="288" spans="1:5" ht="15" customHeight="1">
      <c r="A288" s="19"/>
      <c r="B288" s="23"/>
      <c r="C288" s="10">
        <v>4040</v>
      </c>
      <c r="D288" s="15" t="s">
        <v>55</v>
      </c>
      <c r="E288" s="275">
        <v>29700</v>
      </c>
    </row>
    <row r="289" spans="1:5" ht="15" customHeight="1">
      <c r="A289" s="19"/>
      <c r="B289" s="23"/>
      <c r="C289" s="10">
        <v>4110</v>
      </c>
      <c r="D289" s="15" t="s">
        <v>45</v>
      </c>
      <c r="E289" s="275">
        <v>69505</v>
      </c>
    </row>
    <row r="290" spans="1:5" ht="15" customHeight="1">
      <c r="A290" s="19"/>
      <c r="B290" s="23"/>
      <c r="C290" s="10">
        <v>4120</v>
      </c>
      <c r="D290" s="15" t="s">
        <v>46</v>
      </c>
      <c r="E290" s="275">
        <v>9465</v>
      </c>
    </row>
    <row r="291" spans="1:5" ht="15" customHeight="1">
      <c r="A291" s="19"/>
      <c r="B291" s="23"/>
      <c r="C291" s="10">
        <v>4210</v>
      </c>
      <c r="D291" s="15" t="s">
        <v>47</v>
      </c>
      <c r="E291" s="275">
        <v>10250</v>
      </c>
    </row>
    <row r="292" spans="1:5" ht="15" customHeight="1">
      <c r="A292" s="19"/>
      <c r="B292" s="23"/>
      <c r="C292" s="10">
        <v>4220</v>
      </c>
      <c r="D292" s="15" t="s">
        <v>72</v>
      </c>
      <c r="E292" s="275">
        <v>3000</v>
      </c>
    </row>
    <row r="293" spans="1:5" ht="15" customHeight="1">
      <c r="A293" s="19"/>
      <c r="B293" s="23"/>
      <c r="C293" s="10">
        <v>4260</v>
      </c>
      <c r="D293" s="15" t="s">
        <v>48</v>
      </c>
      <c r="E293" s="275">
        <v>4800</v>
      </c>
    </row>
    <row r="294" spans="1:5" ht="15" customHeight="1">
      <c r="A294" s="19"/>
      <c r="B294" s="23"/>
      <c r="C294" s="24">
        <v>4270</v>
      </c>
      <c r="D294" s="26" t="s">
        <v>56</v>
      </c>
      <c r="E294" s="275">
        <v>200</v>
      </c>
    </row>
    <row r="295" spans="1:5" ht="15" customHeight="1">
      <c r="A295" s="19"/>
      <c r="B295" s="23"/>
      <c r="C295" s="24">
        <v>4280</v>
      </c>
      <c r="D295" s="26" t="s">
        <v>86</v>
      </c>
      <c r="E295" s="275">
        <v>1250</v>
      </c>
    </row>
    <row r="296" spans="1:5" ht="15" customHeight="1">
      <c r="A296" s="19"/>
      <c r="B296" s="23"/>
      <c r="C296" s="10">
        <v>4300</v>
      </c>
      <c r="D296" s="15" t="s">
        <v>42</v>
      </c>
      <c r="E296" s="275">
        <v>3000</v>
      </c>
    </row>
    <row r="297" spans="1:5" ht="15" customHeight="1">
      <c r="A297" s="19"/>
      <c r="B297" s="23"/>
      <c r="C297" s="10">
        <v>4410</v>
      </c>
      <c r="D297" s="15" t="s">
        <v>49</v>
      </c>
      <c r="E297" s="275">
        <v>200</v>
      </c>
    </row>
    <row r="298" spans="1:5" ht="15" customHeight="1">
      <c r="A298" s="19"/>
      <c r="B298" s="23"/>
      <c r="C298" s="10">
        <v>4430</v>
      </c>
      <c r="D298" s="15" t="s">
        <v>50</v>
      </c>
      <c r="E298" s="275">
        <v>900</v>
      </c>
    </row>
    <row r="299" spans="1:5" ht="16.5" customHeight="1">
      <c r="A299" s="19"/>
      <c r="B299" s="23"/>
      <c r="C299" s="10">
        <v>4440</v>
      </c>
      <c r="D299" s="15" t="s">
        <v>51</v>
      </c>
      <c r="E299" s="275">
        <v>19860</v>
      </c>
    </row>
    <row r="300" spans="1:5" ht="16.5" customHeight="1">
      <c r="A300" s="19"/>
      <c r="B300" s="22"/>
      <c r="C300" s="24">
        <v>6060</v>
      </c>
      <c r="D300" s="26" t="s">
        <v>176</v>
      </c>
      <c r="E300" s="275">
        <v>15860</v>
      </c>
    </row>
    <row r="301" spans="1:5" ht="27.75" customHeight="1">
      <c r="A301" s="19"/>
      <c r="B301" s="484">
        <v>85406</v>
      </c>
      <c r="C301" s="24"/>
      <c r="D301" s="42" t="s">
        <v>110</v>
      </c>
      <c r="E301" s="285">
        <f>SUM(E302)</f>
        <v>594737</v>
      </c>
    </row>
    <row r="302" spans="1:5" ht="22.5" customHeight="1">
      <c r="A302" s="19"/>
      <c r="B302" s="503"/>
      <c r="C302" s="10"/>
      <c r="D302" s="136" t="s">
        <v>150</v>
      </c>
      <c r="E302" s="276">
        <f>SUM(E303:E314)</f>
        <v>594737</v>
      </c>
    </row>
    <row r="303" spans="1:5" ht="15" customHeight="1">
      <c r="A303" s="19"/>
      <c r="B303" s="503"/>
      <c r="C303" s="10">
        <v>4010</v>
      </c>
      <c r="D303" s="15" t="s">
        <v>43</v>
      </c>
      <c r="E303" s="275">
        <v>401787</v>
      </c>
    </row>
    <row r="304" spans="1:5" ht="15" customHeight="1">
      <c r="A304" s="19"/>
      <c r="B304" s="503"/>
      <c r="C304" s="10">
        <v>4040</v>
      </c>
      <c r="D304" s="15" t="s">
        <v>55</v>
      </c>
      <c r="E304" s="275">
        <v>31613</v>
      </c>
    </row>
    <row r="305" spans="1:5" ht="15" customHeight="1">
      <c r="A305" s="19"/>
      <c r="B305" s="503"/>
      <c r="C305" s="10">
        <v>4110</v>
      </c>
      <c r="D305" s="15" t="s">
        <v>45</v>
      </c>
      <c r="E305" s="275">
        <v>77968</v>
      </c>
    </row>
    <row r="306" spans="1:5" ht="15" customHeight="1">
      <c r="A306" s="19"/>
      <c r="B306" s="503"/>
      <c r="C306" s="10">
        <v>4120</v>
      </c>
      <c r="D306" s="15" t="s">
        <v>46</v>
      </c>
      <c r="E306" s="275">
        <v>10618</v>
      </c>
    </row>
    <row r="307" spans="1:5" ht="15" customHeight="1">
      <c r="A307" s="19"/>
      <c r="B307" s="503"/>
      <c r="C307" s="10">
        <v>4210</v>
      </c>
      <c r="D307" s="15" t="s">
        <v>47</v>
      </c>
      <c r="E307" s="275">
        <v>10000</v>
      </c>
    </row>
    <row r="308" spans="1:5" ht="15" customHeight="1">
      <c r="A308" s="19"/>
      <c r="B308" s="503"/>
      <c r="C308" s="10">
        <v>4240</v>
      </c>
      <c r="D308" s="15" t="s">
        <v>111</v>
      </c>
      <c r="E308" s="275">
        <v>3000</v>
      </c>
    </row>
    <row r="309" spans="1:5" ht="15" customHeight="1">
      <c r="A309" s="19"/>
      <c r="B309" s="503"/>
      <c r="C309" s="10">
        <v>4270</v>
      </c>
      <c r="D309" s="15" t="s">
        <v>56</v>
      </c>
      <c r="E309" s="275">
        <v>500</v>
      </c>
    </row>
    <row r="310" spans="1:5" ht="15" customHeight="1">
      <c r="A310" s="19"/>
      <c r="B310" s="503"/>
      <c r="C310" s="10">
        <v>4280</v>
      </c>
      <c r="D310" s="15" t="s">
        <v>86</v>
      </c>
      <c r="E310" s="275">
        <v>500</v>
      </c>
    </row>
    <row r="311" spans="1:5" ht="15" customHeight="1">
      <c r="A311" s="19"/>
      <c r="B311" s="503"/>
      <c r="C311" s="10">
        <v>4300</v>
      </c>
      <c r="D311" s="15" t="s">
        <v>42</v>
      </c>
      <c r="E311" s="275">
        <v>32250</v>
      </c>
    </row>
    <row r="312" spans="1:5" ht="15" customHeight="1">
      <c r="A312" s="19"/>
      <c r="B312" s="503"/>
      <c r="C312" s="10">
        <v>4410</v>
      </c>
      <c r="D312" s="15" t="s">
        <v>49</v>
      </c>
      <c r="E312" s="275">
        <v>500</v>
      </c>
    </row>
    <row r="313" spans="1:5" ht="15" customHeight="1">
      <c r="A313" s="19"/>
      <c r="B313" s="503"/>
      <c r="C313" s="10">
        <v>4430</v>
      </c>
      <c r="D313" s="15" t="s">
        <v>50</v>
      </c>
      <c r="E313" s="275">
        <v>900</v>
      </c>
    </row>
    <row r="314" spans="1:5" ht="15" customHeight="1">
      <c r="A314" s="19"/>
      <c r="B314" s="486"/>
      <c r="C314" s="10">
        <v>4440</v>
      </c>
      <c r="D314" s="15" t="s">
        <v>98</v>
      </c>
      <c r="E314" s="275">
        <v>25101</v>
      </c>
    </row>
    <row r="315" spans="1:5" ht="15" customHeight="1">
      <c r="A315" s="19"/>
      <c r="B315" s="484">
        <v>85410</v>
      </c>
      <c r="C315" s="10"/>
      <c r="D315" s="14" t="s">
        <v>112</v>
      </c>
      <c r="E315" s="253">
        <f>SUM(E316,E327)</f>
        <v>884502</v>
      </c>
    </row>
    <row r="316" spans="1:5" ht="15" customHeight="1">
      <c r="A316" s="19"/>
      <c r="B316" s="503"/>
      <c r="C316" s="10"/>
      <c r="D316" s="138" t="s">
        <v>282</v>
      </c>
      <c r="E316" s="284">
        <f>SUM(E317:E326)</f>
        <v>368855</v>
      </c>
    </row>
    <row r="317" spans="1:5" ht="15" customHeight="1">
      <c r="A317" s="19"/>
      <c r="B317" s="503"/>
      <c r="C317" s="10">
        <v>3020</v>
      </c>
      <c r="D317" s="15" t="s">
        <v>78</v>
      </c>
      <c r="E317" s="275">
        <v>5000</v>
      </c>
    </row>
    <row r="318" spans="1:5" ht="15" customHeight="1">
      <c r="A318" s="19"/>
      <c r="B318" s="503"/>
      <c r="C318" s="10">
        <v>4010</v>
      </c>
      <c r="D318" s="15" t="s">
        <v>43</v>
      </c>
      <c r="E318" s="275">
        <v>217051</v>
      </c>
    </row>
    <row r="319" spans="1:5" ht="15" customHeight="1">
      <c r="A319" s="19"/>
      <c r="B319" s="503"/>
      <c r="C319" s="10">
        <v>4040</v>
      </c>
      <c r="D319" s="15" t="s">
        <v>55</v>
      </c>
      <c r="E319" s="275">
        <v>18541</v>
      </c>
    </row>
    <row r="320" spans="1:5" ht="15" customHeight="1">
      <c r="A320" s="19"/>
      <c r="B320" s="503"/>
      <c r="C320" s="10">
        <v>4110</v>
      </c>
      <c r="D320" s="15" t="s">
        <v>45</v>
      </c>
      <c r="E320" s="275">
        <v>42383</v>
      </c>
    </row>
    <row r="321" spans="1:5" ht="15" customHeight="1">
      <c r="A321" s="19"/>
      <c r="B321" s="503"/>
      <c r="C321" s="10">
        <v>4120</v>
      </c>
      <c r="D321" s="15" t="s">
        <v>46</v>
      </c>
      <c r="E321" s="275">
        <v>5772</v>
      </c>
    </row>
    <row r="322" spans="1:5" ht="15" customHeight="1">
      <c r="A322" s="19"/>
      <c r="B322" s="503"/>
      <c r="C322" s="10">
        <v>4210</v>
      </c>
      <c r="D322" s="15" t="s">
        <v>47</v>
      </c>
      <c r="E322" s="275">
        <v>10500</v>
      </c>
    </row>
    <row r="323" spans="1:5" ht="15" customHeight="1">
      <c r="A323" s="19"/>
      <c r="B323" s="503"/>
      <c r="C323" s="10">
        <v>4260</v>
      </c>
      <c r="D323" s="15" t="s">
        <v>48</v>
      </c>
      <c r="E323" s="275">
        <v>50000</v>
      </c>
    </row>
    <row r="324" spans="1:5" ht="15" customHeight="1">
      <c r="A324" s="19"/>
      <c r="B324" s="503"/>
      <c r="C324" s="10">
        <v>4270</v>
      </c>
      <c r="D324" s="15" t="s">
        <v>56</v>
      </c>
      <c r="E324" s="275">
        <v>1500</v>
      </c>
    </row>
    <row r="325" spans="1:5" ht="15" customHeight="1">
      <c r="A325" s="19"/>
      <c r="B325" s="503"/>
      <c r="C325" s="10">
        <v>4300</v>
      </c>
      <c r="D325" s="15" t="s">
        <v>42</v>
      </c>
      <c r="E325" s="275">
        <v>4000</v>
      </c>
    </row>
    <row r="326" spans="1:5" ht="15" customHeight="1">
      <c r="A326" s="19"/>
      <c r="B326" s="503"/>
      <c r="C326" s="10">
        <v>4440</v>
      </c>
      <c r="D326" s="15" t="s">
        <v>51</v>
      </c>
      <c r="E326" s="275">
        <v>14108</v>
      </c>
    </row>
    <row r="327" spans="1:5" ht="15" customHeight="1">
      <c r="A327" s="19"/>
      <c r="B327" s="503"/>
      <c r="C327" s="10"/>
      <c r="D327" s="136" t="s">
        <v>151</v>
      </c>
      <c r="E327" s="284">
        <f>SUM(E328:E341)</f>
        <v>515647</v>
      </c>
    </row>
    <row r="328" spans="1:5" ht="15" customHeight="1">
      <c r="A328" s="267"/>
      <c r="B328" s="23"/>
      <c r="C328" s="10">
        <v>3020</v>
      </c>
      <c r="D328" s="15" t="s">
        <v>78</v>
      </c>
      <c r="E328" s="275">
        <v>4600</v>
      </c>
    </row>
    <row r="329" spans="1:5" ht="15" customHeight="1">
      <c r="A329" s="267"/>
      <c r="B329" s="23"/>
      <c r="C329" s="10">
        <v>4010</v>
      </c>
      <c r="D329" s="15" t="s">
        <v>43</v>
      </c>
      <c r="E329" s="275">
        <v>281777</v>
      </c>
    </row>
    <row r="330" spans="1:5" ht="15" customHeight="1">
      <c r="A330" s="268"/>
      <c r="B330" s="22"/>
      <c r="C330" s="10">
        <v>4040</v>
      </c>
      <c r="D330" s="15" t="s">
        <v>55</v>
      </c>
      <c r="E330" s="275">
        <v>20600</v>
      </c>
    </row>
    <row r="331" spans="1:5" ht="15" customHeight="1">
      <c r="A331" s="286"/>
      <c r="B331" s="20"/>
      <c r="C331" s="10">
        <v>4110</v>
      </c>
      <c r="D331" s="15" t="s">
        <v>45</v>
      </c>
      <c r="E331" s="275">
        <v>54397</v>
      </c>
    </row>
    <row r="332" spans="1:5" ht="15" customHeight="1">
      <c r="A332" s="267"/>
      <c r="B332" s="23"/>
      <c r="C332" s="10">
        <v>4120</v>
      </c>
      <c r="D332" s="15" t="s">
        <v>46</v>
      </c>
      <c r="E332" s="275">
        <v>7408</v>
      </c>
    </row>
    <row r="333" spans="1:5" ht="15" customHeight="1">
      <c r="A333" s="267"/>
      <c r="B333" s="23"/>
      <c r="C333" s="10">
        <v>4210</v>
      </c>
      <c r="D333" s="15" t="s">
        <v>47</v>
      </c>
      <c r="E333" s="275">
        <v>10000</v>
      </c>
    </row>
    <row r="334" spans="1:5" ht="15" customHeight="1">
      <c r="A334" s="267"/>
      <c r="B334" s="23"/>
      <c r="C334" s="10">
        <v>4240</v>
      </c>
      <c r="D334" s="15" t="s">
        <v>111</v>
      </c>
      <c r="E334" s="275">
        <v>1000</v>
      </c>
    </row>
    <row r="335" spans="1:5" ht="15" customHeight="1">
      <c r="A335" s="267"/>
      <c r="B335" s="23"/>
      <c r="C335" s="10">
        <v>4260</v>
      </c>
      <c r="D335" s="15" t="s">
        <v>48</v>
      </c>
      <c r="E335" s="275">
        <v>100000</v>
      </c>
    </row>
    <row r="336" spans="1:5" ht="15" customHeight="1">
      <c r="A336" s="267"/>
      <c r="B336" s="23"/>
      <c r="C336" s="10">
        <v>4270</v>
      </c>
      <c r="D336" s="15" t="s">
        <v>56</v>
      </c>
      <c r="E336" s="275">
        <v>1500</v>
      </c>
    </row>
    <row r="337" spans="1:5" ht="15" customHeight="1">
      <c r="A337" s="267"/>
      <c r="B337" s="23"/>
      <c r="C337" s="10">
        <v>4280</v>
      </c>
      <c r="D337" s="15" t="s">
        <v>86</v>
      </c>
      <c r="E337" s="275">
        <v>5000</v>
      </c>
    </row>
    <row r="338" spans="1:5" ht="15" customHeight="1">
      <c r="A338" s="267"/>
      <c r="B338" s="23"/>
      <c r="C338" s="10">
        <v>4300</v>
      </c>
      <c r="D338" s="15" t="s">
        <v>42</v>
      </c>
      <c r="E338" s="275">
        <v>9700</v>
      </c>
    </row>
    <row r="339" spans="1:5" ht="15" customHeight="1">
      <c r="A339" s="267"/>
      <c r="B339" s="23"/>
      <c r="C339" s="10">
        <v>4410</v>
      </c>
      <c r="D339" s="15" t="s">
        <v>49</v>
      </c>
      <c r="E339" s="275">
        <v>600</v>
      </c>
    </row>
    <row r="340" spans="1:5" ht="15" customHeight="1">
      <c r="A340" s="267"/>
      <c r="B340" s="23"/>
      <c r="C340" s="10">
        <v>4430</v>
      </c>
      <c r="D340" s="15" t="s">
        <v>50</v>
      </c>
      <c r="E340" s="275">
        <v>750</v>
      </c>
    </row>
    <row r="341" spans="1:5" ht="15" customHeight="1">
      <c r="A341" s="267"/>
      <c r="B341" s="22"/>
      <c r="C341" s="10">
        <v>4440</v>
      </c>
      <c r="D341" s="15" t="s">
        <v>51</v>
      </c>
      <c r="E341" s="275">
        <v>18315</v>
      </c>
    </row>
    <row r="342" spans="1:5" ht="15" customHeight="1">
      <c r="A342" s="267"/>
      <c r="B342" s="265">
        <v>85495</v>
      </c>
      <c r="C342" s="29"/>
      <c r="D342" s="30" t="s">
        <v>100</v>
      </c>
      <c r="E342" s="287">
        <f>SUM(E343)</f>
        <v>8120</v>
      </c>
    </row>
    <row r="343" spans="1:5" ht="15" customHeight="1">
      <c r="A343" s="268"/>
      <c r="B343" s="266"/>
      <c r="C343" s="29">
        <v>4440</v>
      </c>
      <c r="D343" s="41" t="s">
        <v>98</v>
      </c>
      <c r="E343" s="275">
        <v>8120</v>
      </c>
    </row>
    <row r="344" spans="1:5" ht="15" customHeight="1" thickBot="1">
      <c r="A344" s="139"/>
      <c r="B344" s="43"/>
      <c r="C344" s="44"/>
      <c r="D344" s="45" t="s">
        <v>31</v>
      </c>
      <c r="E344" s="255">
        <f>SUM(E9+E267)</f>
        <v>14564077</v>
      </c>
    </row>
    <row r="345" ht="15" customHeight="1" hidden="1"/>
    <row r="346" ht="15" customHeight="1" hidden="1"/>
    <row r="347" ht="15" customHeight="1" hidden="1"/>
    <row r="348" ht="15" customHeight="1" hidden="1"/>
    <row r="349" ht="15" customHeight="1" hidden="1"/>
    <row r="350" ht="15" customHeight="1" hidden="1"/>
    <row r="351" ht="15" customHeight="1" hidden="1"/>
    <row r="352" ht="15" customHeight="1" hidden="1"/>
    <row r="353" ht="15" customHeight="1" hidden="1"/>
    <row r="354" ht="15" customHeight="1" hidden="1"/>
    <row r="355" ht="15" customHeight="1" hidden="1"/>
    <row r="356" ht="15" customHeight="1" hidden="1"/>
    <row r="357" ht="15" customHeight="1" hidden="1"/>
    <row r="358" ht="15" customHeight="1" hidden="1"/>
    <row r="359" ht="15" customHeight="1" hidden="1"/>
    <row r="360" ht="15" customHeight="1" hidden="1"/>
    <row r="361" ht="15" customHeight="1" hidden="1"/>
    <row r="362" ht="15" customHeight="1" hidden="1"/>
    <row r="363" ht="15" customHeight="1" hidden="1"/>
    <row r="364" ht="15" customHeight="1" hidden="1"/>
    <row r="365" ht="15" customHeight="1" hidden="1"/>
    <row r="366" ht="15" customHeight="1" hidden="1"/>
    <row r="367" ht="15" customHeight="1" hidden="1"/>
    <row r="368" ht="15" customHeight="1" thickTop="1"/>
  </sheetData>
  <mergeCells count="10">
    <mergeCell ref="B301:B314"/>
    <mergeCell ref="B315:B327"/>
    <mergeCell ref="B69:B71"/>
    <mergeCell ref="B223:B238"/>
    <mergeCell ref="B260:B266"/>
    <mergeCell ref="A267:A279"/>
    <mergeCell ref="B268:B279"/>
    <mergeCell ref="A4:E4"/>
    <mergeCell ref="A5:E5"/>
    <mergeCell ref="B10:B41"/>
  </mergeCells>
  <printOptions/>
  <pageMargins left="0.76" right="0.4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4"/>
  <sheetViews>
    <sheetView workbookViewId="0" topLeftCell="A1">
      <selection activeCell="D106" sqref="D106"/>
    </sheetView>
  </sheetViews>
  <sheetFormatPr defaultColWidth="9.00390625" defaultRowHeight="15" customHeight="1"/>
  <cols>
    <col min="1" max="1" width="6.75390625" style="146" customWidth="1"/>
    <col min="2" max="2" width="7.625" style="1" customWidth="1"/>
    <col min="3" max="3" width="7.75390625" style="208" customWidth="1"/>
    <col min="4" max="4" width="51.00390625" style="1" customWidth="1"/>
    <col min="5" max="5" width="21.125" style="4" customWidth="1"/>
    <col min="6" max="16384" width="9.125" style="1" customWidth="1"/>
  </cols>
  <sheetData>
    <row r="1" spans="1:5" ht="15" customHeight="1">
      <c r="A1" s="208"/>
      <c r="B1" s="208"/>
      <c r="D1" s="208"/>
      <c r="E1" s="332" t="s">
        <v>371</v>
      </c>
    </row>
    <row r="2" spans="1:5" ht="15" customHeight="1">
      <c r="A2" s="319"/>
      <c r="B2" s="135"/>
      <c r="D2" s="209"/>
      <c r="E2" s="214" t="s">
        <v>485</v>
      </c>
    </row>
    <row r="3" spans="1:5" ht="15" customHeight="1">
      <c r="A3" s="320"/>
      <c r="B3" s="320"/>
      <c r="C3" s="320"/>
      <c r="D3" s="320"/>
      <c r="E3" s="332" t="s">
        <v>183</v>
      </c>
    </row>
    <row r="4" spans="1:5" ht="15" customHeight="1">
      <c r="A4" s="208"/>
      <c r="B4" s="208"/>
      <c r="D4" s="208"/>
      <c r="E4" s="332" t="s">
        <v>486</v>
      </c>
    </row>
    <row r="5" spans="1:5" ht="28.5" customHeight="1">
      <c r="A5" s="489" t="s">
        <v>484</v>
      </c>
      <c r="B5" s="489"/>
      <c r="C5" s="489"/>
      <c r="D5" s="489"/>
      <c r="E5" s="489"/>
    </row>
    <row r="6" spans="1:5" ht="1.5" customHeight="1">
      <c r="A6" s="489"/>
      <c r="B6" s="489"/>
      <c r="C6" s="489"/>
      <c r="D6" s="489"/>
      <c r="E6" s="489"/>
    </row>
    <row r="7" spans="1:5" ht="15" customHeight="1" hidden="1">
      <c r="A7" s="490"/>
      <c r="B7" s="490"/>
      <c r="C7" s="490"/>
      <c r="D7" s="490"/>
      <c r="E7" s="490"/>
    </row>
    <row r="8" spans="1:5" ht="27" customHeight="1">
      <c r="A8" s="147" t="s">
        <v>0</v>
      </c>
      <c r="B8" s="37" t="s">
        <v>158</v>
      </c>
      <c r="C8" s="145" t="s">
        <v>2</v>
      </c>
      <c r="D8" s="37" t="s">
        <v>3</v>
      </c>
      <c r="E8" s="105" t="s">
        <v>281</v>
      </c>
    </row>
    <row r="9" spans="1:5" ht="15" customHeight="1">
      <c r="A9" s="94" t="s">
        <v>164</v>
      </c>
      <c r="B9" s="95" t="s">
        <v>165</v>
      </c>
      <c r="C9" s="95" t="s">
        <v>166</v>
      </c>
      <c r="D9" s="95" t="s">
        <v>167</v>
      </c>
      <c r="E9" s="96" t="s">
        <v>168</v>
      </c>
    </row>
    <row r="10" spans="1:5" ht="15" customHeight="1">
      <c r="A10" s="510" t="s">
        <v>284</v>
      </c>
      <c r="B10" s="145"/>
      <c r="C10" s="145"/>
      <c r="D10" s="12" t="s">
        <v>9</v>
      </c>
      <c r="E10" s="321">
        <f>SUM(E11)</f>
        <v>35000</v>
      </c>
    </row>
    <row r="11" spans="1:5" ht="15" customHeight="1">
      <c r="A11" s="510"/>
      <c r="B11" s="520" t="s">
        <v>285</v>
      </c>
      <c r="C11" s="145"/>
      <c r="D11" s="141" t="s">
        <v>10</v>
      </c>
      <c r="E11" s="322">
        <f>SUM(E12)</f>
        <v>35000</v>
      </c>
    </row>
    <row r="12" spans="1:5" ht="36" customHeight="1">
      <c r="A12" s="510"/>
      <c r="B12" s="520"/>
      <c r="C12" s="145" t="s">
        <v>327</v>
      </c>
      <c r="D12" s="142" t="s">
        <v>11</v>
      </c>
      <c r="E12" s="323">
        <v>35000</v>
      </c>
    </row>
    <row r="13" spans="1:5" ht="14.25" customHeight="1">
      <c r="A13" s="523" t="s">
        <v>422</v>
      </c>
      <c r="B13" s="97"/>
      <c r="C13" s="145"/>
      <c r="D13" s="223" t="s">
        <v>32</v>
      </c>
      <c r="E13" s="330">
        <f>SUM(E14)</f>
        <v>1130257</v>
      </c>
    </row>
    <row r="14" spans="1:5" ht="17.25" customHeight="1">
      <c r="A14" s="524"/>
      <c r="B14" s="517" t="s">
        <v>423</v>
      </c>
      <c r="C14" s="145"/>
      <c r="D14" s="141" t="s">
        <v>34</v>
      </c>
      <c r="E14" s="322">
        <f>SUM(E15)</f>
        <v>1130257</v>
      </c>
    </row>
    <row r="15" spans="1:5" ht="23.25" customHeight="1">
      <c r="A15" s="509"/>
      <c r="B15" s="519"/>
      <c r="C15" s="145" t="s">
        <v>424</v>
      </c>
      <c r="D15" s="142" t="s">
        <v>376</v>
      </c>
      <c r="E15" s="323">
        <v>1130257</v>
      </c>
    </row>
    <row r="16" spans="1:5" ht="15" customHeight="1">
      <c r="A16" s="510" t="s">
        <v>286</v>
      </c>
      <c r="B16" s="145"/>
      <c r="C16" s="145"/>
      <c r="D16" s="16" t="s">
        <v>82</v>
      </c>
      <c r="E16" s="321">
        <f>SUM(E17)</f>
        <v>166844</v>
      </c>
    </row>
    <row r="17" spans="1:5" ht="15" customHeight="1">
      <c r="A17" s="510"/>
      <c r="B17" s="517" t="s">
        <v>293</v>
      </c>
      <c r="C17" s="97"/>
      <c r="D17" s="14" t="s">
        <v>294</v>
      </c>
      <c r="E17" s="324">
        <f>SUM(E18)</f>
        <v>166844</v>
      </c>
    </row>
    <row r="18" spans="1:5" ht="36.75" customHeight="1">
      <c r="A18" s="510"/>
      <c r="B18" s="519"/>
      <c r="C18" s="145" t="s">
        <v>328</v>
      </c>
      <c r="D18" s="15" t="s">
        <v>329</v>
      </c>
      <c r="E18" s="325">
        <v>166844</v>
      </c>
    </row>
    <row r="19" spans="1:5" ht="15" customHeight="1">
      <c r="A19" s="523">
        <v>700</v>
      </c>
      <c r="B19" s="145"/>
      <c r="C19" s="145"/>
      <c r="D19" s="16" t="s">
        <v>12</v>
      </c>
      <c r="E19" s="321">
        <f>E20</f>
        <v>989268</v>
      </c>
    </row>
    <row r="20" spans="1:5" ht="15" customHeight="1">
      <c r="A20" s="524"/>
      <c r="B20" s="520">
        <v>70005</v>
      </c>
      <c r="C20" s="97"/>
      <c r="D20" s="14" t="s">
        <v>13</v>
      </c>
      <c r="E20" s="324">
        <f>SUM(E21:E24)</f>
        <v>989268</v>
      </c>
    </row>
    <row r="21" spans="1:5" ht="24" customHeight="1">
      <c r="A21" s="524"/>
      <c r="B21" s="520"/>
      <c r="C21" s="145" t="s">
        <v>330</v>
      </c>
      <c r="D21" s="15" t="s">
        <v>14</v>
      </c>
      <c r="E21" s="325">
        <v>1268</v>
      </c>
    </row>
    <row r="22" spans="1:5" ht="15" customHeight="1">
      <c r="A22" s="524"/>
      <c r="B22" s="520"/>
      <c r="C22" s="145" t="s">
        <v>331</v>
      </c>
      <c r="D22" s="15" t="s">
        <v>127</v>
      </c>
      <c r="E22" s="325">
        <v>82000</v>
      </c>
    </row>
    <row r="23" spans="1:5" ht="15" customHeight="1">
      <c r="A23" s="524"/>
      <c r="B23" s="520"/>
      <c r="C23" s="145" t="s">
        <v>412</v>
      </c>
      <c r="D23" s="15" t="s">
        <v>413</v>
      </c>
      <c r="E23" s="323">
        <v>864000</v>
      </c>
    </row>
    <row r="24" spans="1:5" ht="35.25" customHeight="1">
      <c r="A24" s="524"/>
      <c r="B24" s="520"/>
      <c r="C24" s="145" t="s">
        <v>327</v>
      </c>
      <c r="D24" s="15" t="s">
        <v>11</v>
      </c>
      <c r="E24" s="323">
        <v>42000</v>
      </c>
    </row>
    <row r="25" spans="1:5" ht="13.5" customHeight="1">
      <c r="A25" s="523">
        <v>710</v>
      </c>
      <c r="B25" s="145"/>
      <c r="C25" s="145"/>
      <c r="D25" s="16" t="s">
        <v>15</v>
      </c>
      <c r="E25" s="321">
        <f>SUM(E26+E29+E31)</f>
        <v>178000</v>
      </c>
    </row>
    <row r="26" spans="1:5" ht="15.75" customHeight="1">
      <c r="A26" s="524"/>
      <c r="B26" s="520">
        <v>71013</v>
      </c>
      <c r="C26" s="145"/>
      <c r="D26" s="14" t="s">
        <v>295</v>
      </c>
      <c r="E26" s="324">
        <f>SUM(E27)</f>
        <v>40000</v>
      </c>
    </row>
    <row r="27" spans="1:5" ht="36" customHeight="1">
      <c r="A27" s="524"/>
      <c r="B27" s="520"/>
      <c r="C27" s="487" t="s">
        <v>327</v>
      </c>
      <c r="D27" s="488" t="s">
        <v>11</v>
      </c>
      <c r="E27" s="323">
        <v>40000</v>
      </c>
    </row>
    <row r="28" spans="1:5" ht="10.5" customHeight="1" hidden="1">
      <c r="A28" s="524"/>
      <c r="B28" s="520"/>
      <c r="C28" s="487"/>
      <c r="D28" s="488"/>
      <c r="E28" s="325"/>
    </row>
    <row r="29" spans="1:5" ht="15" customHeight="1">
      <c r="A29" s="524"/>
      <c r="B29" s="520">
        <v>71014</v>
      </c>
      <c r="C29" s="145"/>
      <c r="D29" s="14" t="s">
        <v>17</v>
      </c>
      <c r="E29" s="324">
        <f>SUM(E30)</f>
        <v>50000</v>
      </c>
    </row>
    <row r="30" spans="1:5" ht="36" customHeight="1">
      <c r="A30" s="524"/>
      <c r="B30" s="520"/>
      <c r="C30" s="145" t="s">
        <v>327</v>
      </c>
      <c r="D30" s="15" t="s">
        <v>11</v>
      </c>
      <c r="E30" s="326">
        <v>50000</v>
      </c>
    </row>
    <row r="31" spans="1:5" ht="15" customHeight="1">
      <c r="A31" s="524"/>
      <c r="B31" s="517">
        <v>71015</v>
      </c>
      <c r="C31" s="145"/>
      <c r="D31" s="14" t="s">
        <v>18</v>
      </c>
      <c r="E31" s="324">
        <f>E32</f>
        <v>88000</v>
      </c>
    </row>
    <row r="32" spans="1:5" ht="36" customHeight="1">
      <c r="A32" s="509"/>
      <c r="B32" s="518"/>
      <c r="C32" s="145" t="s">
        <v>327</v>
      </c>
      <c r="D32" s="15" t="s">
        <v>11</v>
      </c>
      <c r="E32" s="327">
        <v>88000</v>
      </c>
    </row>
    <row r="33" spans="1:5" ht="15" customHeight="1">
      <c r="A33" s="523">
        <v>750</v>
      </c>
      <c r="B33" s="97"/>
      <c r="C33" s="145"/>
      <c r="D33" s="16" t="s">
        <v>19</v>
      </c>
      <c r="E33" s="321">
        <f>SUM(E34+E36+E43)</f>
        <v>1627626</v>
      </c>
    </row>
    <row r="34" spans="1:5" ht="15" customHeight="1">
      <c r="A34" s="524"/>
      <c r="B34" s="102">
        <v>75011</v>
      </c>
      <c r="C34" s="145"/>
      <c r="D34" s="14" t="s">
        <v>20</v>
      </c>
      <c r="E34" s="324">
        <f>SUM(E35)</f>
        <v>144926</v>
      </c>
    </row>
    <row r="35" spans="1:5" ht="36" customHeight="1">
      <c r="A35" s="524"/>
      <c r="B35" s="154"/>
      <c r="C35" s="145" t="s">
        <v>327</v>
      </c>
      <c r="D35" s="143" t="s">
        <v>11</v>
      </c>
      <c r="E35" s="328">
        <v>144926</v>
      </c>
    </row>
    <row r="36" spans="1:5" ht="15" customHeight="1">
      <c r="A36" s="101"/>
      <c r="B36" s="153">
        <v>75020</v>
      </c>
      <c r="C36" s="154"/>
      <c r="D36" s="42" t="s">
        <v>35</v>
      </c>
      <c r="E36" s="329">
        <f>SUM(E37:E42)</f>
        <v>1450700</v>
      </c>
    </row>
    <row r="37" spans="1:5" ht="15" customHeight="1">
      <c r="A37" s="101"/>
      <c r="B37" s="153"/>
      <c r="C37" s="145" t="s">
        <v>332</v>
      </c>
      <c r="D37" s="15" t="s">
        <v>117</v>
      </c>
      <c r="E37" s="325">
        <v>1350000</v>
      </c>
    </row>
    <row r="38" spans="1:5" ht="15" customHeight="1">
      <c r="A38" s="101"/>
      <c r="B38" s="153"/>
      <c r="C38" s="145" t="s">
        <v>333</v>
      </c>
      <c r="D38" s="15" t="s">
        <v>180</v>
      </c>
      <c r="E38" s="325">
        <v>25000</v>
      </c>
    </row>
    <row r="39" spans="1:5" ht="15" customHeight="1">
      <c r="A39" s="101"/>
      <c r="B39" s="153"/>
      <c r="C39" s="145" t="s">
        <v>331</v>
      </c>
      <c r="D39" s="15" t="s">
        <v>26</v>
      </c>
      <c r="E39" s="325">
        <v>48200</v>
      </c>
    </row>
    <row r="40" spans="1:5" ht="15" customHeight="1">
      <c r="A40" s="101"/>
      <c r="B40" s="153"/>
      <c r="C40" s="145" t="s">
        <v>335</v>
      </c>
      <c r="D40" s="15" t="s">
        <v>123</v>
      </c>
      <c r="E40" s="325">
        <v>1500</v>
      </c>
    </row>
    <row r="41" spans="1:5" ht="15" customHeight="1">
      <c r="A41" s="101"/>
      <c r="B41" s="153"/>
      <c r="C41" s="145" t="s">
        <v>336</v>
      </c>
      <c r="D41" s="15" t="s">
        <v>118</v>
      </c>
      <c r="E41" s="325">
        <v>16000</v>
      </c>
    </row>
    <row r="42" spans="1:5" ht="25.5" customHeight="1">
      <c r="A42" s="148"/>
      <c r="B42" s="104"/>
      <c r="C42" s="145" t="s">
        <v>420</v>
      </c>
      <c r="D42" s="15" t="s">
        <v>421</v>
      </c>
      <c r="E42" s="325">
        <v>10000</v>
      </c>
    </row>
    <row r="43" spans="1:5" ht="15" customHeight="1">
      <c r="A43" s="100"/>
      <c r="B43" s="102">
        <v>75045</v>
      </c>
      <c r="C43" s="145"/>
      <c r="D43" s="14" t="s">
        <v>21</v>
      </c>
      <c r="E43" s="324">
        <f>SUM(E44)</f>
        <v>32000</v>
      </c>
    </row>
    <row r="44" spans="1:5" ht="36" customHeight="1">
      <c r="A44" s="101"/>
      <c r="B44" s="153"/>
      <c r="C44" s="145" t="s">
        <v>327</v>
      </c>
      <c r="D44" s="15" t="s">
        <v>11</v>
      </c>
      <c r="E44" s="323">
        <v>32000</v>
      </c>
    </row>
    <row r="45" spans="1:5" ht="15.75" customHeight="1">
      <c r="A45" s="100">
        <v>754</v>
      </c>
      <c r="B45" s="145"/>
      <c r="C45" s="145"/>
      <c r="D45" s="16" t="s">
        <v>22</v>
      </c>
      <c r="E45" s="321">
        <f>SUM(E46+E49)</f>
        <v>2209310</v>
      </c>
    </row>
    <row r="46" spans="1:5" ht="15.75" customHeight="1">
      <c r="A46" s="101"/>
      <c r="B46" s="102">
        <v>75411</v>
      </c>
      <c r="C46" s="145"/>
      <c r="D46" s="14" t="s">
        <v>296</v>
      </c>
      <c r="E46" s="324">
        <f>SUM(E47:E48)</f>
        <v>2208810</v>
      </c>
    </row>
    <row r="47" spans="1:5" ht="36.75" customHeight="1">
      <c r="A47" s="101"/>
      <c r="B47" s="153"/>
      <c r="C47" s="145" t="s">
        <v>327</v>
      </c>
      <c r="D47" s="15" t="s">
        <v>11</v>
      </c>
      <c r="E47" s="323">
        <v>2093810</v>
      </c>
    </row>
    <row r="48" spans="1:5" ht="36" customHeight="1">
      <c r="A48" s="101"/>
      <c r="B48" s="104"/>
      <c r="C48" s="145" t="s">
        <v>418</v>
      </c>
      <c r="D48" s="15" t="s">
        <v>419</v>
      </c>
      <c r="E48" s="323">
        <v>115000</v>
      </c>
    </row>
    <row r="49" spans="1:5" ht="14.25" customHeight="1">
      <c r="A49" s="101"/>
      <c r="B49" s="97">
        <v>75414</v>
      </c>
      <c r="C49" s="145"/>
      <c r="D49" s="14" t="s">
        <v>162</v>
      </c>
      <c r="E49" s="322">
        <f>SUM(E50)</f>
        <v>500</v>
      </c>
    </row>
    <row r="50" spans="1:5" ht="35.25" customHeight="1">
      <c r="A50" s="101"/>
      <c r="B50" s="97"/>
      <c r="C50" s="145" t="s">
        <v>327</v>
      </c>
      <c r="D50" s="15" t="s">
        <v>11</v>
      </c>
      <c r="E50" s="323">
        <v>500</v>
      </c>
    </row>
    <row r="51" spans="1:5" ht="36" customHeight="1">
      <c r="A51" s="523">
        <v>756</v>
      </c>
      <c r="B51" s="145"/>
      <c r="C51" s="145"/>
      <c r="D51" s="16" t="s">
        <v>292</v>
      </c>
      <c r="E51" s="330">
        <f>SUM(E52)</f>
        <v>3061200</v>
      </c>
    </row>
    <row r="52" spans="1:5" ht="15" customHeight="1">
      <c r="A52" s="524"/>
      <c r="B52" s="517">
        <v>75622</v>
      </c>
      <c r="C52" s="145"/>
      <c r="D52" s="14" t="s">
        <v>119</v>
      </c>
      <c r="E52" s="322">
        <f>SUM(E53:E54)</f>
        <v>3061200</v>
      </c>
    </row>
    <row r="53" spans="1:5" ht="15" customHeight="1">
      <c r="A53" s="524"/>
      <c r="B53" s="518"/>
      <c r="C53" s="145" t="s">
        <v>337</v>
      </c>
      <c r="D53" s="15" t="s">
        <v>120</v>
      </c>
      <c r="E53" s="325">
        <v>3042684</v>
      </c>
    </row>
    <row r="54" spans="1:5" ht="15" customHeight="1">
      <c r="A54" s="148"/>
      <c r="B54" s="104"/>
      <c r="C54" s="145" t="s">
        <v>338</v>
      </c>
      <c r="D54" s="15" t="s">
        <v>339</v>
      </c>
      <c r="E54" s="325">
        <v>18516</v>
      </c>
    </row>
    <row r="55" spans="1:5" ht="16.5" customHeight="1">
      <c r="A55" s="523">
        <v>758</v>
      </c>
      <c r="B55" s="145"/>
      <c r="C55" s="145"/>
      <c r="D55" s="16" t="s">
        <v>89</v>
      </c>
      <c r="E55" s="321">
        <f>SUM(E56+E58+E60+E62)</f>
        <v>17162332</v>
      </c>
    </row>
    <row r="56" spans="1:5" ht="26.25" customHeight="1">
      <c r="A56" s="524"/>
      <c r="B56" s="520">
        <v>75801</v>
      </c>
      <c r="C56" s="145"/>
      <c r="D56" s="14" t="s">
        <v>121</v>
      </c>
      <c r="E56" s="322">
        <f>SUM(E57)</f>
        <v>15230156</v>
      </c>
    </row>
    <row r="57" spans="1:5" ht="15" customHeight="1">
      <c r="A57" s="524"/>
      <c r="B57" s="520"/>
      <c r="C57" s="145" t="s">
        <v>340</v>
      </c>
      <c r="D57" s="15" t="s">
        <v>122</v>
      </c>
      <c r="E57" s="325">
        <v>15230156</v>
      </c>
    </row>
    <row r="58" spans="1:5" ht="17.25" customHeight="1">
      <c r="A58" s="524"/>
      <c r="B58" s="520">
        <v>75803</v>
      </c>
      <c r="C58" s="145"/>
      <c r="D58" s="14" t="s">
        <v>297</v>
      </c>
      <c r="E58" s="322">
        <f>SUM(E59)</f>
        <v>1555365</v>
      </c>
    </row>
    <row r="59" spans="1:5" ht="15" customHeight="1">
      <c r="A59" s="524"/>
      <c r="B59" s="520"/>
      <c r="C59" s="145" t="s">
        <v>340</v>
      </c>
      <c r="D59" s="15" t="s">
        <v>122</v>
      </c>
      <c r="E59" s="325">
        <v>1555365</v>
      </c>
    </row>
    <row r="60" spans="1:5" ht="15" customHeight="1">
      <c r="A60" s="524"/>
      <c r="B60" s="520">
        <v>75814</v>
      </c>
      <c r="C60" s="145"/>
      <c r="D60" s="14" t="s">
        <v>90</v>
      </c>
      <c r="E60" s="324">
        <f>SUM(E61)</f>
        <v>25000</v>
      </c>
    </row>
    <row r="61" spans="1:5" ht="12" customHeight="1">
      <c r="A61" s="524"/>
      <c r="B61" s="520"/>
      <c r="C61" s="145" t="s">
        <v>335</v>
      </c>
      <c r="D61" s="15" t="s">
        <v>123</v>
      </c>
      <c r="E61" s="325">
        <v>25000</v>
      </c>
    </row>
    <row r="62" spans="1:5" ht="16.5" customHeight="1">
      <c r="A62" s="101"/>
      <c r="B62" s="102" t="s">
        <v>410</v>
      </c>
      <c r="C62" s="145"/>
      <c r="D62" s="14" t="s">
        <v>411</v>
      </c>
      <c r="E62" s="324">
        <f>SUM(E63)</f>
        <v>351811</v>
      </c>
    </row>
    <row r="63" spans="1:5" ht="12.75" customHeight="1">
      <c r="A63" s="101"/>
      <c r="B63" s="104"/>
      <c r="C63" s="145" t="s">
        <v>340</v>
      </c>
      <c r="D63" s="15" t="s">
        <v>122</v>
      </c>
      <c r="E63" s="325">
        <v>351811</v>
      </c>
    </row>
    <row r="64" spans="1:5" ht="13.5" customHeight="1">
      <c r="A64" s="100">
        <v>801</v>
      </c>
      <c r="B64" s="145"/>
      <c r="C64" s="145"/>
      <c r="D64" s="16" t="s">
        <v>91</v>
      </c>
      <c r="E64" s="321">
        <f>SUM(E67+E70+E74+E65)</f>
        <v>282970</v>
      </c>
    </row>
    <row r="65" spans="1:5" ht="15" customHeight="1">
      <c r="A65" s="101"/>
      <c r="B65" s="211" t="s">
        <v>341</v>
      </c>
      <c r="C65" s="145"/>
      <c r="D65" s="14" t="s">
        <v>92</v>
      </c>
      <c r="E65" s="324">
        <f>SUM(E66:E66)</f>
        <v>1000</v>
      </c>
    </row>
    <row r="66" spans="1:5" ht="12.75" customHeight="1">
      <c r="A66" s="101"/>
      <c r="B66" s="154"/>
      <c r="C66" s="145" t="s">
        <v>335</v>
      </c>
      <c r="D66" s="15" t="s">
        <v>123</v>
      </c>
      <c r="E66" s="325">
        <v>1000</v>
      </c>
    </row>
    <row r="67" spans="1:5" ht="15" customHeight="1">
      <c r="A67" s="101"/>
      <c r="B67" s="517">
        <v>80120</v>
      </c>
      <c r="C67" s="97"/>
      <c r="D67" s="14" t="s">
        <v>95</v>
      </c>
      <c r="E67" s="324">
        <f>SUM(E68:E69)</f>
        <v>252200</v>
      </c>
    </row>
    <row r="68" spans="1:5" ht="14.25" customHeight="1">
      <c r="A68" s="101"/>
      <c r="B68" s="518"/>
      <c r="C68" s="145" t="s">
        <v>335</v>
      </c>
      <c r="D68" s="15" t="s">
        <v>123</v>
      </c>
      <c r="E68" s="325">
        <v>2200</v>
      </c>
    </row>
    <row r="69" spans="1:5" ht="24.75" customHeight="1">
      <c r="A69" s="101"/>
      <c r="B69" s="153"/>
      <c r="C69" s="145" t="s">
        <v>375</v>
      </c>
      <c r="D69" s="15" t="s">
        <v>376</v>
      </c>
      <c r="E69" s="325">
        <v>250000</v>
      </c>
    </row>
    <row r="70" spans="1:5" ht="15" customHeight="1">
      <c r="A70" s="101"/>
      <c r="B70" s="102">
        <v>80130</v>
      </c>
      <c r="C70" s="145"/>
      <c r="D70" s="14" t="s">
        <v>129</v>
      </c>
      <c r="E70" s="324">
        <f>SUM(E71:E73)</f>
        <v>17170</v>
      </c>
    </row>
    <row r="71" spans="1:5" ht="13.5" customHeight="1">
      <c r="A71" s="101"/>
      <c r="B71" s="153"/>
      <c r="C71" s="145" t="s">
        <v>334</v>
      </c>
      <c r="D71" s="15" t="s">
        <v>130</v>
      </c>
      <c r="E71" s="325">
        <v>12000</v>
      </c>
    </row>
    <row r="72" spans="1:5" ht="15" customHeight="1">
      <c r="A72" s="101"/>
      <c r="B72" s="153"/>
      <c r="C72" s="145" t="s">
        <v>335</v>
      </c>
      <c r="D72" s="15" t="s">
        <v>128</v>
      </c>
      <c r="E72" s="325">
        <v>4630</v>
      </c>
    </row>
    <row r="73" spans="1:5" ht="13.5" customHeight="1">
      <c r="A73" s="101"/>
      <c r="B73" s="104"/>
      <c r="C73" s="145" t="s">
        <v>336</v>
      </c>
      <c r="D73" s="15" t="s">
        <v>155</v>
      </c>
      <c r="E73" s="325">
        <v>540</v>
      </c>
    </row>
    <row r="74" spans="1:5" ht="25.5" customHeight="1">
      <c r="A74" s="101"/>
      <c r="B74" s="102">
        <v>80140</v>
      </c>
      <c r="C74" s="145"/>
      <c r="D74" s="14" t="s">
        <v>171</v>
      </c>
      <c r="E74" s="324">
        <f>SUM(E75:E77)</f>
        <v>12600</v>
      </c>
    </row>
    <row r="75" spans="1:5" ht="15" customHeight="1">
      <c r="A75" s="101"/>
      <c r="B75" s="153"/>
      <c r="C75" s="145" t="s">
        <v>334</v>
      </c>
      <c r="D75" s="15" t="s">
        <v>130</v>
      </c>
      <c r="E75" s="325">
        <v>11000</v>
      </c>
    </row>
    <row r="76" spans="1:5" ht="15" customHeight="1">
      <c r="A76" s="101"/>
      <c r="B76" s="153"/>
      <c r="C76" s="145" t="s">
        <v>335</v>
      </c>
      <c r="D76" s="15" t="s">
        <v>128</v>
      </c>
      <c r="E76" s="325">
        <v>1500</v>
      </c>
    </row>
    <row r="77" spans="1:5" ht="15.75" customHeight="1">
      <c r="A77" s="101"/>
      <c r="B77" s="104"/>
      <c r="C77" s="145" t="s">
        <v>336</v>
      </c>
      <c r="D77" s="15" t="s">
        <v>118</v>
      </c>
      <c r="E77" s="325">
        <v>100</v>
      </c>
    </row>
    <row r="78" spans="1:5" ht="16.5" customHeight="1" hidden="1">
      <c r="A78" s="148"/>
      <c r="B78" s="145"/>
      <c r="C78" s="145"/>
      <c r="D78" s="15"/>
      <c r="E78" s="325"/>
    </row>
    <row r="79" spans="1:5" ht="15.75" customHeight="1">
      <c r="A79" s="100">
        <v>851</v>
      </c>
      <c r="B79" s="145"/>
      <c r="C79" s="145"/>
      <c r="D79" s="16" t="s">
        <v>25</v>
      </c>
      <c r="E79" s="321">
        <f>SUM(E82+E80)</f>
        <v>1304800</v>
      </c>
    </row>
    <row r="80" spans="1:5" ht="15.75" customHeight="1">
      <c r="A80" s="101"/>
      <c r="B80" s="145" t="s">
        <v>414</v>
      </c>
      <c r="C80" s="145"/>
      <c r="D80" s="14" t="s">
        <v>415</v>
      </c>
      <c r="E80" s="322">
        <f>SUM(E81)</f>
        <v>15000</v>
      </c>
    </row>
    <row r="81" spans="1:5" ht="36.75" customHeight="1">
      <c r="A81" s="101"/>
      <c r="B81" s="145"/>
      <c r="C81" s="145" t="s">
        <v>416</v>
      </c>
      <c r="D81" s="15" t="s">
        <v>417</v>
      </c>
      <c r="E81" s="323">
        <v>15000</v>
      </c>
    </row>
    <row r="82" spans="1:5" ht="25.5" customHeight="1">
      <c r="A82" s="148"/>
      <c r="B82" s="97">
        <v>85156</v>
      </c>
      <c r="C82" s="145"/>
      <c r="D82" s="14" t="s">
        <v>101</v>
      </c>
      <c r="E82" s="324">
        <f>SUM(E83)</f>
        <v>1289800</v>
      </c>
    </row>
    <row r="83" spans="1:5" ht="36" customHeight="1">
      <c r="A83" s="94"/>
      <c r="B83" s="97"/>
      <c r="C83" s="145" t="s">
        <v>327</v>
      </c>
      <c r="D83" s="15" t="s">
        <v>11</v>
      </c>
      <c r="E83" s="325">
        <v>1289800</v>
      </c>
    </row>
    <row r="84" spans="1:5" ht="14.25" customHeight="1">
      <c r="A84" s="149" t="s">
        <v>298</v>
      </c>
      <c r="B84" s="145"/>
      <c r="C84" s="145"/>
      <c r="D84" s="16" t="s">
        <v>299</v>
      </c>
      <c r="E84" s="321">
        <f>SUM(E85+E90+E97+E99)</f>
        <v>8247260</v>
      </c>
    </row>
    <row r="85" spans="1:5" ht="15.75" customHeight="1">
      <c r="A85" s="150"/>
      <c r="B85" s="517" t="s">
        <v>300</v>
      </c>
      <c r="C85" s="145"/>
      <c r="D85" s="14" t="s">
        <v>102</v>
      </c>
      <c r="E85" s="324">
        <f>SUM(E86:E89)</f>
        <v>1618400</v>
      </c>
    </row>
    <row r="86" spans="1:5" ht="14.25" customHeight="1">
      <c r="A86" s="150"/>
      <c r="B86" s="518"/>
      <c r="C86" s="145" t="s">
        <v>334</v>
      </c>
      <c r="D86" s="15" t="s">
        <v>130</v>
      </c>
      <c r="E86" s="325">
        <v>11000</v>
      </c>
    </row>
    <row r="87" spans="1:5" ht="15" customHeight="1">
      <c r="A87" s="150"/>
      <c r="B87" s="518"/>
      <c r="C87" s="145" t="s">
        <v>331</v>
      </c>
      <c r="D87" s="15" t="s">
        <v>26</v>
      </c>
      <c r="E87" s="325">
        <v>7000</v>
      </c>
    </row>
    <row r="88" spans="1:5" ht="15" customHeight="1">
      <c r="A88" s="150"/>
      <c r="B88" s="518"/>
      <c r="C88" s="145" t="s">
        <v>335</v>
      </c>
      <c r="D88" s="15" t="s">
        <v>123</v>
      </c>
      <c r="E88" s="325">
        <v>400</v>
      </c>
    </row>
    <row r="89" spans="1:5" ht="24" customHeight="1">
      <c r="A89" s="150"/>
      <c r="B89" s="518"/>
      <c r="C89" s="145" t="s">
        <v>342</v>
      </c>
      <c r="D89" s="15" t="s">
        <v>116</v>
      </c>
      <c r="E89" s="325">
        <v>1600000</v>
      </c>
    </row>
    <row r="90" spans="1:5" ht="15" customHeight="1">
      <c r="A90" s="150"/>
      <c r="B90" s="102" t="s">
        <v>301</v>
      </c>
      <c r="C90" s="145"/>
      <c r="D90" s="14" t="s">
        <v>105</v>
      </c>
      <c r="E90" s="324">
        <f>SUM(E91:E96)</f>
        <v>6612580</v>
      </c>
    </row>
    <row r="91" spans="1:5" ht="15" customHeight="1">
      <c r="A91" s="150"/>
      <c r="B91" s="153"/>
      <c r="C91" s="145" t="s">
        <v>334</v>
      </c>
      <c r="D91" s="15" t="s">
        <v>130</v>
      </c>
      <c r="E91" s="325">
        <v>15200</v>
      </c>
    </row>
    <row r="92" spans="1:5" ht="15" customHeight="1">
      <c r="A92" s="150"/>
      <c r="B92" s="153"/>
      <c r="C92" s="145" t="s">
        <v>343</v>
      </c>
      <c r="D92" s="15" t="s">
        <v>131</v>
      </c>
      <c r="E92" s="325">
        <v>970000</v>
      </c>
    </row>
    <row r="93" spans="1:5" ht="15" customHeight="1">
      <c r="A93" s="150"/>
      <c r="B93" s="153"/>
      <c r="C93" s="145" t="s">
        <v>335</v>
      </c>
      <c r="D93" s="15" t="s">
        <v>123</v>
      </c>
      <c r="E93" s="325">
        <v>1200</v>
      </c>
    </row>
    <row r="94" spans="1:5" ht="15" customHeight="1">
      <c r="A94" s="150"/>
      <c r="B94" s="153"/>
      <c r="C94" s="145" t="s">
        <v>336</v>
      </c>
      <c r="D94" s="15" t="s">
        <v>155</v>
      </c>
      <c r="E94" s="325">
        <v>100</v>
      </c>
    </row>
    <row r="95" spans="1:5" ht="15" customHeight="1" hidden="1">
      <c r="A95" s="150"/>
      <c r="B95" s="153"/>
      <c r="C95" s="145"/>
      <c r="D95" s="15"/>
      <c r="E95" s="325"/>
    </row>
    <row r="96" spans="1:5" ht="25.5" customHeight="1">
      <c r="A96" s="150"/>
      <c r="B96" s="153"/>
      <c r="C96" s="145" t="s">
        <v>342</v>
      </c>
      <c r="D96" s="15" t="s">
        <v>116</v>
      </c>
      <c r="E96" s="323">
        <v>5626080</v>
      </c>
    </row>
    <row r="97" spans="1:5" ht="15.75" customHeight="1">
      <c r="A97" s="150"/>
      <c r="B97" s="519" t="s">
        <v>306</v>
      </c>
      <c r="C97" s="145"/>
      <c r="D97" s="14" t="s">
        <v>27</v>
      </c>
      <c r="E97" s="324">
        <f>SUM(E98)</f>
        <v>15600</v>
      </c>
    </row>
    <row r="98" spans="1:5" ht="36" customHeight="1">
      <c r="A98" s="150"/>
      <c r="B98" s="520"/>
      <c r="C98" s="145" t="s">
        <v>327</v>
      </c>
      <c r="D98" s="15" t="s">
        <v>11</v>
      </c>
      <c r="E98" s="323">
        <v>15600</v>
      </c>
    </row>
    <row r="99" spans="1:5" ht="15.75" customHeight="1">
      <c r="A99" s="150"/>
      <c r="B99" s="520" t="s">
        <v>303</v>
      </c>
      <c r="C99" s="145"/>
      <c r="D99" s="14" t="s">
        <v>28</v>
      </c>
      <c r="E99" s="324">
        <f>SUM(E100:E100)</f>
        <v>680</v>
      </c>
    </row>
    <row r="100" spans="1:5" ht="15" customHeight="1">
      <c r="A100" s="150"/>
      <c r="B100" s="520"/>
      <c r="C100" s="145" t="s">
        <v>335</v>
      </c>
      <c r="D100" s="15" t="s">
        <v>123</v>
      </c>
      <c r="E100" s="325">
        <v>680</v>
      </c>
    </row>
    <row r="101" spans="1:5" ht="15.75" customHeight="1">
      <c r="A101" s="149" t="s">
        <v>304</v>
      </c>
      <c r="B101" s="97"/>
      <c r="C101" s="145"/>
      <c r="D101" s="16" t="s">
        <v>305</v>
      </c>
      <c r="E101" s="330">
        <f>SUM(E102+E105+E107)</f>
        <v>91946</v>
      </c>
    </row>
    <row r="102" spans="1:5" ht="16.5" customHeight="1">
      <c r="A102" s="150"/>
      <c r="B102" s="520">
        <v>85321</v>
      </c>
      <c r="C102" s="145"/>
      <c r="D102" s="14" t="s">
        <v>307</v>
      </c>
      <c r="E102" s="324">
        <f>SUM(E103)</f>
        <v>79700</v>
      </c>
    </row>
    <row r="103" spans="1:5" ht="36.75" customHeight="1">
      <c r="A103" s="150"/>
      <c r="B103" s="520"/>
      <c r="C103" s="487" t="s">
        <v>327</v>
      </c>
      <c r="D103" s="488" t="s">
        <v>11</v>
      </c>
      <c r="E103" s="323">
        <v>79700</v>
      </c>
    </row>
    <row r="104" spans="1:5" ht="0.75" customHeight="1" hidden="1">
      <c r="A104" s="150"/>
      <c r="B104" s="520"/>
      <c r="C104" s="487"/>
      <c r="D104" s="488"/>
      <c r="E104" s="325"/>
    </row>
    <row r="105" spans="1:5" ht="16.5" customHeight="1">
      <c r="A105" s="150"/>
      <c r="B105" s="520">
        <v>85324</v>
      </c>
      <c r="C105" s="145"/>
      <c r="D105" s="14" t="s">
        <v>308</v>
      </c>
      <c r="E105" s="324">
        <f>SUM(E106)</f>
        <v>9700</v>
      </c>
    </row>
    <row r="106" spans="1:5" ht="14.25" customHeight="1">
      <c r="A106" s="150"/>
      <c r="B106" s="520"/>
      <c r="C106" s="145" t="s">
        <v>336</v>
      </c>
      <c r="D106" s="15" t="s">
        <v>118</v>
      </c>
      <c r="E106" s="325">
        <v>9700</v>
      </c>
    </row>
    <row r="107" spans="1:5" ht="16.5" customHeight="1">
      <c r="A107" s="150"/>
      <c r="B107" s="102">
        <v>85333</v>
      </c>
      <c r="C107" s="145"/>
      <c r="D107" s="14" t="s">
        <v>30</v>
      </c>
      <c r="E107" s="324">
        <f>SUM(E108:E109)</f>
        <v>2546</v>
      </c>
    </row>
    <row r="108" spans="1:5" ht="14.25" customHeight="1">
      <c r="A108" s="150"/>
      <c r="B108" s="153"/>
      <c r="C108" s="145" t="s">
        <v>334</v>
      </c>
      <c r="D108" s="15" t="s">
        <v>130</v>
      </c>
      <c r="E108" s="325">
        <v>1446</v>
      </c>
    </row>
    <row r="109" spans="1:5" ht="15" customHeight="1">
      <c r="A109" s="151"/>
      <c r="B109" s="104"/>
      <c r="C109" s="145" t="s">
        <v>335</v>
      </c>
      <c r="D109" s="15" t="s">
        <v>123</v>
      </c>
      <c r="E109" s="325">
        <v>1100</v>
      </c>
    </row>
    <row r="110" spans="1:5" ht="15" customHeight="1">
      <c r="A110" s="100">
        <v>854</v>
      </c>
      <c r="B110" s="145"/>
      <c r="C110" s="145"/>
      <c r="D110" s="16" t="s">
        <v>107</v>
      </c>
      <c r="E110" s="321">
        <f>SUM(E111+E116+E114)</f>
        <v>24579</v>
      </c>
    </row>
    <row r="111" spans="1:5" ht="15" customHeight="1">
      <c r="A111" s="101"/>
      <c r="B111" s="102">
        <v>85403</v>
      </c>
      <c r="C111" s="155"/>
      <c r="D111" s="14" t="s">
        <v>124</v>
      </c>
      <c r="E111" s="324">
        <f>SUM(E112:E113)</f>
        <v>4800</v>
      </c>
    </row>
    <row r="112" spans="1:5" ht="14.25" customHeight="1">
      <c r="A112" s="101"/>
      <c r="B112" s="153"/>
      <c r="C112" s="145" t="s">
        <v>334</v>
      </c>
      <c r="D112" s="15" t="s">
        <v>130</v>
      </c>
      <c r="E112" s="325">
        <v>3600</v>
      </c>
    </row>
    <row r="113" spans="1:5" ht="15" customHeight="1">
      <c r="A113" s="101"/>
      <c r="B113" s="153"/>
      <c r="C113" s="145" t="s">
        <v>335</v>
      </c>
      <c r="D113" s="15" t="s">
        <v>123</v>
      </c>
      <c r="E113" s="325">
        <v>1200</v>
      </c>
    </row>
    <row r="114" spans="1:5" ht="23.25" customHeight="1">
      <c r="A114" s="101"/>
      <c r="B114" s="517">
        <v>85406</v>
      </c>
      <c r="C114" s="145"/>
      <c r="D114" s="14" t="s">
        <v>309</v>
      </c>
      <c r="E114" s="324">
        <f>SUM(E115)</f>
        <v>1000</v>
      </c>
    </row>
    <row r="115" spans="1:5" ht="13.5" customHeight="1">
      <c r="A115" s="101"/>
      <c r="B115" s="519"/>
      <c r="C115" s="145" t="s">
        <v>335</v>
      </c>
      <c r="D115" s="15" t="s">
        <v>123</v>
      </c>
      <c r="E115" s="325">
        <v>1000</v>
      </c>
    </row>
    <row r="116" spans="1:5" ht="15" customHeight="1">
      <c r="A116" s="101"/>
      <c r="B116" s="517">
        <v>85410</v>
      </c>
      <c r="C116" s="145"/>
      <c r="D116" s="14" t="s">
        <v>112</v>
      </c>
      <c r="E116" s="324">
        <f>SUM(E117:E119)</f>
        <v>18779</v>
      </c>
    </row>
    <row r="117" spans="1:5" ht="14.25" customHeight="1">
      <c r="A117" s="101"/>
      <c r="B117" s="518"/>
      <c r="C117" s="145" t="s">
        <v>334</v>
      </c>
      <c r="D117" s="15" t="s">
        <v>130</v>
      </c>
      <c r="E117" s="325">
        <v>18239</v>
      </c>
    </row>
    <row r="118" spans="1:5" ht="15" customHeight="1">
      <c r="A118" s="101"/>
      <c r="B118" s="518"/>
      <c r="C118" s="145" t="s">
        <v>335</v>
      </c>
      <c r="D118" s="15" t="s">
        <v>123</v>
      </c>
      <c r="E118" s="325">
        <v>500</v>
      </c>
    </row>
    <row r="119" spans="1:5" ht="15" customHeight="1">
      <c r="A119" s="101"/>
      <c r="B119" s="104"/>
      <c r="C119" s="145" t="s">
        <v>336</v>
      </c>
      <c r="D119" s="15" t="s">
        <v>118</v>
      </c>
      <c r="E119" s="325">
        <v>40</v>
      </c>
    </row>
    <row r="120" spans="1:5" ht="15" customHeight="1" thickBot="1">
      <c r="A120" s="152"/>
      <c r="B120" s="144"/>
      <c r="C120" s="210"/>
      <c r="D120" s="45" t="s">
        <v>31</v>
      </c>
      <c r="E120" s="331">
        <f>SUM(E10+E13+E16+E19+E25+E33+E45+E51+E55+E64+E79+E84+E101+E110)</f>
        <v>36511392</v>
      </c>
    </row>
    <row r="121" ht="15" customHeight="1" thickTop="1"/>
    <row r="122" spans="4:5" ht="15" customHeight="1">
      <c r="D122" s="526"/>
      <c r="E122" s="526"/>
    </row>
    <row r="124" spans="4:5" ht="15" customHeight="1">
      <c r="D124" s="526"/>
      <c r="E124" s="526"/>
    </row>
  </sheetData>
  <mergeCells count="36">
    <mergeCell ref="A5:E7"/>
    <mergeCell ref="A10:A12"/>
    <mergeCell ref="B11:B12"/>
    <mergeCell ref="A13:A15"/>
    <mergeCell ref="B14:B15"/>
    <mergeCell ref="A16:A18"/>
    <mergeCell ref="B17:B18"/>
    <mergeCell ref="A19:A24"/>
    <mergeCell ref="B20:B24"/>
    <mergeCell ref="A25:A30"/>
    <mergeCell ref="B26:B28"/>
    <mergeCell ref="C27:C28"/>
    <mergeCell ref="D27:D28"/>
    <mergeCell ref="B29:B30"/>
    <mergeCell ref="A31:A32"/>
    <mergeCell ref="B31:B32"/>
    <mergeCell ref="A33:A35"/>
    <mergeCell ref="A51:A53"/>
    <mergeCell ref="B52:B53"/>
    <mergeCell ref="A55:A59"/>
    <mergeCell ref="B56:B57"/>
    <mergeCell ref="B58:B59"/>
    <mergeCell ref="A60:A61"/>
    <mergeCell ref="B60:B61"/>
    <mergeCell ref="B67:B68"/>
    <mergeCell ref="B85:B89"/>
    <mergeCell ref="B97:B98"/>
    <mergeCell ref="B99:B100"/>
    <mergeCell ref="B102:B104"/>
    <mergeCell ref="C103:C104"/>
    <mergeCell ref="D103:D104"/>
    <mergeCell ref="B105:B106"/>
    <mergeCell ref="B114:B115"/>
    <mergeCell ref="B116:B118"/>
    <mergeCell ref="D122:E122"/>
    <mergeCell ref="D124:E124"/>
  </mergeCells>
  <printOptions/>
  <pageMargins left="0.75" right="0.75" top="1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4"/>
  <sheetViews>
    <sheetView tabSelected="1" zoomScaleSheetLayoutView="100" workbookViewId="0" topLeftCell="A1">
      <selection activeCell="D106" sqref="D106"/>
    </sheetView>
  </sheetViews>
  <sheetFormatPr defaultColWidth="9.00390625" defaultRowHeight="15" customHeight="1"/>
  <cols>
    <col min="1" max="1" width="6.75390625" style="146" customWidth="1"/>
    <col min="2" max="2" width="7.625" style="1" customWidth="1"/>
    <col min="3" max="3" width="7.75390625" style="208" customWidth="1"/>
    <col min="4" max="4" width="51.00390625" style="1" customWidth="1"/>
    <col min="5" max="5" width="21.125" style="4" customWidth="1"/>
    <col min="6" max="16384" width="9.125" style="1" customWidth="1"/>
  </cols>
  <sheetData>
    <row r="1" spans="1:5" ht="15" customHeight="1">
      <c r="A1" s="208"/>
      <c r="B1" s="208"/>
      <c r="D1" s="208"/>
      <c r="E1" s="332" t="s">
        <v>371</v>
      </c>
    </row>
    <row r="2" spans="1:5" ht="15" customHeight="1">
      <c r="A2" s="319"/>
      <c r="B2" s="135"/>
      <c r="D2" s="209"/>
      <c r="E2" s="214" t="s">
        <v>425</v>
      </c>
    </row>
    <row r="3" spans="1:5" ht="15" customHeight="1">
      <c r="A3" s="320"/>
      <c r="B3" s="320"/>
      <c r="C3" s="320"/>
      <c r="D3" s="320"/>
      <c r="E3" s="332" t="s">
        <v>183</v>
      </c>
    </row>
    <row r="4" spans="1:5" ht="15" customHeight="1">
      <c r="A4" s="208"/>
      <c r="B4" s="208"/>
      <c r="D4" s="208"/>
      <c r="E4" s="332" t="s">
        <v>426</v>
      </c>
    </row>
    <row r="5" spans="1:5" ht="28.5" customHeight="1">
      <c r="A5" s="489" t="s">
        <v>283</v>
      </c>
      <c r="B5" s="489"/>
      <c r="C5" s="489"/>
      <c r="D5" s="489"/>
      <c r="E5" s="489"/>
    </row>
    <row r="6" spans="1:5" ht="1.5" customHeight="1">
      <c r="A6" s="489"/>
      <c r="B6" s="489"/>
      <c r="C6" s="489"/>
      <c r="D6" s="489"/>
      <c r="E6" s="489"/>
    </row>
    <row r="7" spans="1:5" ht="15" customHeight="1" hidden="1">
      <c r="A7" s="490"/>
      <c r="B7" s="490"/>
      <c r="C7" s="490"/>
      <c r="D7" s="490"/>
      <c r="E7" s="490"/>
    </row>
    <row r="8" spans="1:5" ht="27" customHeight="1">
      <c r="A8" s="147" t="s">
        <v>0</v>
      </c>
      <c r="B8" s="37" t="s">
        <v>158</v>
      </c>
      <c r="C8" s="145" t="s">
        <v>2</v>
      </c>
      <c r="D8" s="37" t="s">
        <v>3</v>
      </c>
      <c r="E8" s="105" t="s">
        <v>281</v>
      </c>
    </row>
    <row r="9" spans="1:5" ht="15" customHeight="1">
      <c r="A9" s="94" t="s">
        <v>164</v>
      </c>
      <c r="B9" s="95" t="s">
        <v>165</v>
      </c>
      <c r="C9" s="95" t="s">
        <v>166</v>
      </c>
      <c r="D9" s="95" t="s">
        <v>167</v>
      </c>
      <c r="E9" s="96" t="s">
        <v>168</v>
      </c>
    </row>
    <row r="10" spans="1:5" ht="15" customHeight="1">
      <c r="A10" s="510" t="s">
        <v>284</v>
      </c>
      <c r="B10" s="145"/>
      <c r="C10" s="145"/>
      <c r="D10" s="12" t="s">
        <v>9</v>
      </c>
      <c r="E10" s="321">
        <f>SUM(E11)</f>
        <v>35000</v>
      </c>
    </row>
    <row r="11" spans="1:5" ht="15" customHeight="1">
      <c r="A11" s="510"/>
      <c r="B11" s="520" t="s">
        <v>285</v>
      </c>
      <c r="C11" s="145"/>
      <c r="D11" s="141" t="s">
        <v>10</v>
      </c>
      <c r="E11" s="322">
        <f>SUM(E12)</f>
        <v>35000</v>
      </c>
    </row>
    <row r="12" spans="1:5" ht="36" customHeight="1">
      <c r="A12" s="510"/>
      <c r="B12" s="520"/>
      <c r="C12" s="145" t="s">
        <v>327</v>
      </c>
      <c r="D12" s="142" t="s">
        <v>11</v>
      </c>
      <c r="E12" s="323">
        <v>35000</v>
      </c>
    </row>
    <row r="13" spans="1:5" ht="14.25" customHeight="1">
      <c r="A13" s="523" t="s">
        <v>422</v>
      </c>
      <c r="B13" s="97"/>
      <c r="C13" s="145"/>
      <c r="D13" s="223" t="s">
        <v>32</v>
      </c>
      <c r="E13" s="330">
        <f>SUM(E14)</f>
        <v>1130257</v>
      </c>
    </row>
    <row r="14" spans="1:5" ht="17.25" customHeight="1">
      <c r="A14" s="524"/>
      <c r="B14" s="517" t="s">
        <v>423</v>
      </c>
      <c r="C14" s="145"/>
      <c r="D14" s="141" t="s">
        <v>34</v>
      </c>
      <c r="E14" s="322">
        <f>SUM(E15)</f>
        <v>1130257</v>
      </c>
    </row>
    <row r="15" spans="1:5" ht="23.25" customHeight="1">
      <c r="A15" s="509"/>
      <c r="B15" s="519"/>
      <c r="C15" s="145" t="s">
        <v>424</v>
      </c>
      <c r="D15" s="142" t="s">
        <v>376</v>
      </c>
      <c r="E15" s="323">
        <v>1130257</v>
      </c>
    </row>
    <row r="16" spans="1:5" ht="15" customHeight="1">
      <c r="A16" s="510" t="s">
        <v>286</v>
      </c>
      <c r="B16" s="145"/>
      <c r="C16" s="145"/>
      <c r="D16" s="16" t="s">
        <v>82</v>
      </c>
      <c r="E16" s="321">
        <f>SUM(E17)</f>
        <v>166844</v>
      </c>
    </row>
    <row r="17" spans="1:5" ht="15" customHeight="1">
      <c r="A17" s="510"/>
      <c r="B17" s="517" t="s">
        <v>293</v>
      </c>
      <c r="C17" s="97"/>
      <c r="D17" s="14" t="s">
        <v>294</v>
      </c>
      <c r="E17" s="324">
        <f>SUM(E18)</f>
        <v>166844</v>
      </c>
    </row>
    <row r="18" spans="1:5" ht="36.75" customHeight="1">
      <c r="A18" s="510"/>
      <c r="B18" s="519"/>
      <c r="C18" s="145" t="s">
        <v>328</v>
      </c>
      <c r="D18" s="15" t="s">
        <v>329</v>
      </c>
      <c r="E18" s="325">
        <v>166844</v>
      </c>
    </row>
    <row r="19" spans="1:5" ht="15" customHeight="1">
      <c r="A19" s="523">
        <v>700</v>
      </c>
      <c r="B19" s="145"/>
      <c r="C19" s="145"/>
      <c r="D19" s="16" t="s">
        <v>12</v>
      </c>
      <c r="E19" s="321">
        <f>E20</f>
        <v>989268</v>
      </c>
    </row>
    <row r="20" spans="1:5" ht="15" customHeight="1">
      <c r="A20" s="524"/>
      <c r="B20" s="520">
        <v>70005</v>
      </c>
      <c r="C20" s="97"/>
      <c r="D20" s="14" t="s">
        <v>13</v>
      </c>
      <c r="E20" s="324">
        <f>SUM(E21:E24)</f>
        <v>989268</v>
      </c>
    </row>
    <row r="21" spans="1:5" ht="24" customHeight="1">
      <c r="A21" s="524"/>
      <c r="B21" s="520"/>
      <c r="C21" s="145" t="s">
        <v>330</v>
      </c>
      <c r="D21" s="15" t="s">
        <v>14</v>
      </c>
      <c r="E21" s="325">
        <v>1268</v>
      </c>
    </row>
    <row r="22" spans="1:5" ht="15" customHeight="1">
      <c r="A22" s="524"/>
      <c r="B22" s="520"/>
      <c r="C22" s="145" t="s">
        <v>331</v>
      </c>
      <c r="D22" s="15" t="s">
        <v>127</v>
      </c>
      <c r="E22" s="325">
        <v>82000</v>
      </c>
    </row>
    <row r="23" spans="1:5" ht="15" customHeight="1">
      <c r="A23" s="524"/>
      <c r="B23" s="520"/>
      <c r="C23" s="145" t="s">
        <v>412</v>
      </c>
      <c r="D23" s="15" t="s">
        <v>413</v>
      </c>
      <c r="E23" s="323">
        <v>864000</v>
      </c>
    </row>
    <row r="24" spans="1:5" ht="35.25" customHeight="1">
      <c r="A24" s="524"/>
      <c r="B24" s="520"/>
      <c r="C24" s="145" t="s">
        <v>327</v>
      </c>
      <c r="D24" s="15" t="s">
        <v>11</v>
      </c>
      <c r="E24" s="323">
        <v>42000</v>
      </c>
    </row>
    <row r="25" spans="1:5" ht="13.5" customHeight="1">
      <c r="A25" s="523">
        <v>710</v>
      </c>
      <c r="B25" s="145"/>
      <c r="C25" s="145"/>
      <c r="D25" s="16" t="s">
        <v>15</v>
      </c>
      <c r="E25" s="321">
        <f>SUM(E26+E29+E31)</f>
        <v>178000</v>
      </c>
    </row>
    <row r="26" spans="1:5" ht="15.75" customHeight="1">
      <c r="A26" s="524"/>
      <c r="B26" s="520">
        <v>71013</v>
      </c>
      <c r="C26" s="145"/>
      <c r="D26" s="14" t="s">
        <v>295</v>
      </c>
      <c r="E26" s="324">
        <f>SUM(E27)</f>
        <v>40000</v>
      </c>
    </row>
    <row r="27" spans="1:5" ht="36" customHeight="1">
      <c r="A27" s="524"/>
      <c r="B27" s="520"/>
      <c r="C27" s="487" t="s">
        <v>327</v>
      </c>
      <c r="D27" s="488" t="s">
        <v>11</v>
      </c>
      <c r="E27" s="323">
        <v>40000</v>
      </c>
    </row>
    <row r="28" spans="1:5" ht="10.5" customHeight="1" hidden="1">
      <c r="A28" s="524"/>
      <c r="B28" s="520"/>
      <c r="C28" s="487"/>
      <c r="D28" s="488"/>
      <c r="E28" s="325"/>
    </row>
    <row r="29" spans="1:5" ht="15" customHeight="1">
      <c r="A29" s="524"/>
      <c r="B29" s="520">
        <v>71014</v>
      </c>
      <c r="C29" s="145"/>
      <c r="D29" s="14" t="s">
        <v>17</v>
      </c>
      <c r="E29" s="324">
        <f>SUM(E30)</f>
        <v>50000</v>
      </c>
    </row>
    <row r="30" spans="1:5" ht="36" customHeight="1">
      <c r="A30" s="524"/>
      <c r="B30" s="520"/>
      <c r="C30" s="145" t="s">
        <v>327</v>
      </c>
      <c r="D30" s="15" t="s">
        <v>11</v>
      </c>
      <c r="E30" s="326">
        <v>50000</v>
      </c>
    </row>
    <row r="31" spans="1:5" ht="15" customHeight="1">
      <c r="A31" s="524"/>
      <c r="B31" s="517">
        <v>71015</v>
      </c>
      <c r="C31" s="145"/>
      <c r="D31" s="14" t="s">
        <v>18</v>
      </c>
      <c r="E31" s="324">
        <f>E32</f>
        <v>88000</v>
      </c>
    </row>
    <row r="32" spans="1:5" ht="36" customHeight="1">
      <c r="A32" s="509"/>
      <c r="B32" s="518"/>
      <c r="C32" s="145" t="s">
        <v>327</v>
      </c>
      <c r="D32" s="15" t="s">
        <v>11</v>
      </c>
      <c r="E32" s="327">
        <v>88000</v>
      </c>
    </row>
    <row r="33" spans="1:5" ht="15" customHeight="1">
      <c r="A33" s="523">
        <v>750</v>
      </c>
      <c r="B33" s="97"/>
      <c r="C33" s="145"/>
      <c r="D33" s="16" t="s">
        <v>19</v>
      </c>
      <c r="E33" s="321">
        <f>SUM(E34+E36+E43)</f>
        <v>1627626</v>
      </c>
    </row>
    <row r="34" spans="1:5" ht="15" customHeight="1">
      <c r="A34" s="524"/>
      <c r="B34" s="102">
        <v>75011</v>
      </c>
      <c r="C34" s="145"/>
      <c r="D34" s="14" t="s">
        <v>20</v>
      </c>
      <c r="E34" s="324">
        <f>SUM(E35)</f>
        <v>144926</v>
      </c>
    </row>
    <row r="35" spans="1:5" ht="36" customHeight="1">
      <c r="A35" s="524"/>
      <c r="B35" s="154"/>
      <c r="C35" s="145" t="s">
        <v>327</v>
      </c>
      <c r="D35" s="143" t="s">
        <v>11</v>
      </c>
      <c r="E35" s="328">
        <v>144926</v>
      </c>
    </row>
    <row r="36" spans="1:5" ht="15" customHeight="1">
      <c r="A36" s="101"/>
      <c r="B36" s="153">
        <v>75020</v>
      </c>
      <c r="C36" s="154"/>
      <c r="D36" s="42" t="s">
        <v>35</v>
      </c>
      <c r="E36" s="329">
        <f>SUM(E37:E42)</f>
        <v>1450700</v>
      </c>
    </row>
    <row r="37" spans="1:5" ht="15" customHeight="1">
      <c r="A37" s="101"/>
      <c r="B37" s="153"/>
      <c r="C37" s="145" t="s">
        <v>332</v>
      </c>
      <c r="D37" s="15" t="s">
        <v>117</v>
      </c>
      <c r="E37" s="325">
        <v>1350000</v>
      </c>
    </row>
    <row r="38" spans="1:5" ht="15" customHeight="1">
      <c r="A38" s="101"/>
      <c r="B38" s="153"/>
      <c r="C38" s="145" t="s">
        <v>333</v>
      </c>
      <c r="D38" s="15" t="s">
        <v>180</v>
      </c>
      <c r="E38" s="325">
        <v>25000</v>
      </c>
    </row>
    <row r="39" spans="1:5" ht="15" customHeight="1">
      <c r="A39" s="101"/>
      <c r="B39" s="153"/>
      <c r="C39" s="145" t="s">
        <v>331</v>
      </c>
      <c r="D39" s="15" t="s">
        <v>26</v>
      </c>
      <c r="E39" s="325">
        <v>48200</v>
      </c>
    </row>
    <row r="40" spans="1:5" ht="15" customHeight="1">
      <c r="A40" s="101"/>
      <c r="B40" s="153"/>
      <c r="C40" s="145" t="s">
        <v>335</v>
      </c>
      <c r="D40" s="15" t="s">
        <v>123</v>
      </c>
      <c r="E40" s="325">
        <v>1500</v>
      </c>
    </row>
    <row r="41" spans="1:5" ht="15" customHeight="1">
      <c r="A41" s="101"/>
      <c r="B41" s="153"/>
      <c r="C41" s="145" t="s">
        <v>336</v>
      </c>
      <c r="D41" s="15" t="s">
        <v>118</v>
      </c>
      <c r="E41" s="325">
        <v>16000</v>
      </c>
    </row>
    <row r="42" spans="1:5" ht="25.5" customHeight="1">
      <c r="A42" s="148"/>
      <c r="B42" s="104"/>
      <c r="C42" s="145" t="s">
        <v>420</v>
      </c>
      <c r="D42" s="15" t="s">
        <v>421</v>
      </c>
      <c r="E42" s="325">
        <v>10000</v>
      </c>
    </row>
    <row r="43" spans="1:5" ht="15" customHeight="1">
      <c r="A43" s="100"/>
      <c r="B43" s="102">
        <v>75045</v>
      </c>
      <c r="C43" s="145"/>
      <c r="D43" s="14" t="s">
        <v>21</v>
      </c>
      <c r="E43" s="324">
        <f>SUM(E44)</f>
        <v>32000</v>
      </c>
    </row>
    <row r="44" spans="1:5" ht="36" customHeight="1">
      <c r="A44" s="101"/>
      <c r="B44" s="153"/>
      <c r="C44" s="145" t="s">
        <v>327</v>
      </c>
      <c r="D44" s="15" t="s">
        <v>11</v>
      </c>
      <c r="E44" s="323">
        <v>32000</v>
      </c>
    </row>
    <row r="45" spans="1:5" ht="15.75" customHeight="1">
      <c r="A45" s="100">
        <v>754</v>
      </c>
      <c r="B45" s="145"/>
      <c r="C45" s="145"/>
      <c r="D45" s="16" t="s">
        <v>22</v>
      </c>
      <c r="E45" s="321">
        <f>SUM(E46+E49)</f>
        <v>2209310</v>
      </c>
    </row>
    <row r="46" spans="1:5" ht="15.75" customHeight="1">
      <c r="A46" s="101"/>
      <c r="B46" s="102">
        <v>75411</v>
      </c>
      <c r="C46" s="145"/>
      <c r="D46" s="14" t="s">
        <v>296</v>
      </c>
      <c r="E46" s="324">
        <f>SUM(E47:E48)</f>
        <v>2208810</v>
      </c>
    </row>
    <row r="47" spans="1:5" ht="36.75" customHeight="1">
      <c r="A47" s="101"/>
      <c r="B47" s="153"/>
      <c r="C47" s="145" t="s">
        <v>327</v>
      </c>
      <c r="D47" s="15" t="s">
        <v>11</v>
      </c>
      <c r="E47" s="323">
        <v>2093810</v>
      </c>
    </row>
    <row r="48" spans="1:5" ht="36" customHeight="1">
      <c r="A48" s="101"/>
      <c r="B48" s="104"/>
      <c r="C48" s="145" t="s">
        <v>418</v>
      </c>
      <c r="D48" s="15" t="s">
        <v>419</v>
      </c>
      <c r="E48" s="323">
        <v>115000</v>
      </c>
    </row>
    <row r="49" spans="1:5" ht="14.25" customHeight="1">
      <c r="A49" s="101"/>
      <c r="B49" s="97">
        <v>75414</v>
      </c>
      <c r="C49" s="145"/>
      <c r="D49" s="14" t="s">
        <v>162</v>
      </c>
      <c r="E49" s="322">
        <f>SUM(E50)</f>
        <v>500</v>
      </c>
    </row>
    <row r="50" spans="1:5" ht="35.25" customHeight="1">
      <c r="A50" s="101"/>
      <c r="B50" s="97"/>
      <c r="C50" s="145" t="s">
        <v>327</v>
      </c>
      <c r="D50" s="15" t="s">
        <v>11</v>
      </c>
      <c r="E50" s="323">
        <v>500</v>
      </c>
    </row>
    <row r="51" spans="1:5" ht="36" customHeight="1">
      <c r="A51" s="523">
        <v>756</v>
      </c>
      <c r="B51" s="145"/>
      <c r="C51" s="145"/>
      <c r="D51" s="16" t="s">
        <v>292</v>
      </c>
      <c r="E51" s="330">
        <f>SUM(E52)</f>
        <v>3061200</v>
      </c>
    </row>
    <row r="52" spans="1:5" ht="15" customHeight="1">
      <c r="A52" s="524"/>
      <c r="B52" s="517">
        <v>75622</v>
      </c>
      <c r="C52" s="145"/>
      <c r="D52" s="14" t="s">
        <v>119</v>
      </c>
      <c r="E52" s="322">
        <f>SUM(E53:E54)</f>
        <v>3061200</v>
      </c>
    </row>
    <row r="53" spans="1:5" ht="15" customHeight="1">
      <c r="A53" s="524"/>
      <c r="B53" s="518"/>
      <c r="C53" s="145" t="s">
        <v>337</v>
      </c>
      <c r="D53" s="15" t="s">
        <v>120</v>
      </c>
      <c r="E53" s="325">
        <v>3042684</v>
      </c>
    </row>
    <row r="54" spans="1:5" ht="15" customHeight="1">
      <c r="A54" s="148"/>
      <c r="B54" s="104"/>
      <c r="C54" s="145" t="s">
        <v>338</v>
      </c>
      <c r="D54" s="15" t="s">
        <v>339</v>
      </c>
      <c r="E54" s="325">
        <v>18516</v>
      </c>
    </row>
    <row r="55" spans="1:5" ht="16.5" customHeight="1">
      <c r="A55" s="523">
        <v>758</v>
      </c>
      <c r="B55" s="145"/>
      <c r="C55" s="145"/>
      <c r="D55" s="16" t="s">
        <v>89</v>
      </c>
      <c r="E55" s="321">
        <f>SUM(E56+E58+E60+E62)</f>
        <v>17162332</v>
      </c>
    </row>
    <row r="56" spans="1:5" ht="26.25" customHeight="1">
      <c r="A56" s="524"/>
      <c r="B56" s="520">
        <v>75801</v>
      </c>
      <c r="C56" s="145"/>
      <c r="D56" s="14" t="s">
        <v>121</v>
      </c>
      <c r="E56" s="322">
        <f>SUM(E57)</f>
        <v>15230156</v>
      </c>
    </row>
    <row r="57" spans="1:5" ht="15" customHeight="1">
      <c r="A57" s="524"/>
      <c r="B57" s="520"/>
      <c r="C57" s="145" t="s">
        <v>340</v>
      </c>
      <c r="D57" s="15" t="s">
        <v>122</v>
      </c>
      <c r="E57" s="325">
        <v>15230156</v>
      </c>
    </row>
    <row r="58" spans="1:5" ht="17.25" customHeight="1">
      <c r="A58" s="524"/>
      <c r="B58" s="520">
        <v>75803</v>
      </c>
      <c r="C58" s="145"/>
      <c r="D58" s="14" t="s">
        <v>297</v>
      </c>
      <c r="E58" s="322">
        <f>SUM(E59)</f>
        <v>1555365</v>
      </c>
    </row>
    <row r="59" spans="1:5" ht="15" customHeight="1">
      <c r="A59" s="524"/>
      <c r="B59" s="520"/>
      <c r="C59" s="145" t="s">
        <v>340</v>
      </c>
      <c r="D59" s="15" t="s">
        <v>122</v>
      </c>
      <c r="E59" s="325">
        <v>1555365</v>
      </c>
    </row>
    <row r="60" spans="1:5" ht="15" customHeight="1">
      <c r="A60" s="524"/>
      <c r="B60" s="520">
        <v>75814</v>
      </c>
      <c r="C60" s="145"/>
      <c r="D60" s="14" t="s">
        <v>90</v>
      </c>
      <c r="E60" s="324">
        <f>SUM(E61)</f>
        <v>25000</v>
      </c>
    </row>
    <row r="61" spans="1:5" ht="12" customHeight="1">
      <c r="A61" s="524"/>
      <c r="B61" s="520"/>
      <c r="C61" s="145" t="s">
        <v>335</v>
      </c>
      <c r="D61" s="15" t="s">
        <v>123</v>
      </c>
      <c r="E61" s="325">
        <v>25000</v>
      </c>
    </row>
    <row r="62" spans="1:5" ht="16.5" customHeight="1">
      <c r="A62" s="101"/>
      <c r="B62" s="102" t="s">
        <v>410</v>
      </c>
      <c r="C62" s="145"/>
      <c r="D62" s="14" t="s">
        <v>411</v>
      </c>
      <c r="E62" s="324">
        <f>SUM(E63)</f>
        <v>351811</v>
      </c>
    </row>
    <row r="63" spans="1:5" ht="12.75" customHeight="1">
      <c r="A63" s="101"/>
      <c r="B63" s="104"/>
      <c r="C63" s="145" t="s">
        <v>340</v>
      </c>
      <c r="D63" s="15" t="s">
        <v>122</v>
      </c>
      <c r="E63" s="325">
        <v>351811</v>
      </c>
    </row>
    <row r="64" spans="1:5" ht="13.5" customHeight="1">
      <c r="A64" s="100">
        <v>801</v>
      </c>
      <c r="B64" s="145"/>
      <c r="C64" s="145"/>
      <c r="D64" s="16" t="s">
        <v>91</v>
      </c>
      <c r="E64" s="321">
        <f>SUM(E67+E70+E74+E65)</f>
        <v>282970</v>
      </c>
    </row>
    <row r="65" spans="1:5" ht="15" customHeight="1">
      <c r="A65" s="101"/>
      <c r="B65" s="211" t="s">
        <v>341</v>
      </c>
      <c r="C65" s="145"/>
      <c r="D65" s="14" t="s">
        <v>92</v>
      </c>
      <c r="E65" s="324">
        <f>SUM(E66:E66)</f>
        <v>1000</v>
      </c>
    </row>
    <row r="66" spans="1:5" ht="12.75" customHeight="1">
      <c r="A66" s="101"/>
      <c r="B66" s="154"/>
      <c r="C66" s="145" t="s">
        <v>335</v>
      </c>
      <c r="D66" s="15" t="s">
        <v>123</v>
      </c>
      <c r="E66" s="325">
        <v>1000</v>
      </c>
    </row>
    <row r="67" spans="1:5" ht="15" customHeight="1">
      <c r="A67" s="101"/>
      <c r="B67" s="517">
        <v>80120</v>
      </c>
      <c r="C67" s="97"/>
      <c r="D67" s="14" t="s">
        <v>95</v>
      </c>
      <c r="E67" s="324">
        <f>SUM(E68:E69)</f>
        <v>252200</v>
      </c>
    </row>
    <row r="68" spans="1:5" ht="14.25" customHeight="1">
      <c r="A68" s="101"/>
      <c r="B68" s="518"/>
      <c r="C68" s="145" t="s">
        <v>335</v>
      </c>
      <c r="D68" s="15" t="s">
        <v>123</v>
      </c>
      <c r="E68" s="325">
        <v>2200</v>
      </c>
    </row>
    <row r="69" spans="1:5" ht="24.75" customHeight="1">
      <c r="A69" s="101"/>
      <c r="B69" s="153"/>
      <c r="C69" s="145" t="s">
        <v>375</v>
      </c>
      <c r="D69" s="15" t="s">
        <v>376</v>
      </c>
      <c r="E69" s="325">
        <v>250000</v>
      </c>
    </row>
    <row r="70" spans="1:5" ht="15" customHeight="1">
      <c r="A70" s="101"/>
      <c r="B70" s="102">
        <v>80130</v>
      </c>
      <c r="C70" s="145"/>
      <c r="D70" s="14" t="s">
        <v>129</v>
      </c>
      <c r="E70" s="324">
        <f>SUM(E71:E73)</f>
        <v>17170</v>
      </c>
    </row>
    <row r="71" spans="1:5" ht="13.5" customHeight="1">
      <c r="A71" s="101"/>
      <c r="B71" s="153"/>
      <c r="C71" s="145" t="s">
        <v>334</v>
      </c>
      <c r="D71" s="15" t="s">
        <v>130</v>
      </c>
      <c r="E71" s="325">
        <v>12000</v>
      </c>
    </row>
    <row r="72" spans="1:5" ht="15" customHeight="1">
      <c r="A72" s="101"/>
      <c r="B72" s="153"/>
      <c r="C72" s="145" t="s">
        <v>335</v>
      </c>
      <c r="D72" s="15" t="s">
        <v>128</v>
      </c>
      <c r="E72" s="325">
        <v>4630</v>
      </c>
    </row>
    <row r="73" spans="1:5" ht="13.5" customHeight="1">
      <c r="A73" s="101"/>
      <c r="B73" s="104"/>
      <c r="C73" s="145" t="s">
        <v>336</v>
      </c>
      <c r="D73" s="15" t="s">
        <v>155</v>
      </c>
      <c r="E73" s="325">
        <v>540</v>
      </c>
    </row>
    <row r="74" spans="1:5" ht="25.5" customHeight="1">
      <c r="A74" s="101"/>
      <c r="B74" s="102">
        <v>80140</v>
      </c>
      <c r="C74" s="145"/>
      <c r="D74" s="14" t="s">
        <v>171</v>
      </c>
      <c r="E74" s="324">
        <f>SUM(E75:E77)</f>
        <v>12600</v>
      </c>
    </row>
    <row r="75" spans="1:5" ht="15" customHeight="1">
      <c r="A75" s="101"/>
      <c r="B75" s="153"/>
      <c r="C75" s="145" t="s">
        <v>334</v>
      </c>
      <c r="D75" s="15" t="s">
        <v>130</v>
      </c>
      <c r="E75" s="325">
        <v>11000</v>
      </c>
    </row>
    <row r="76" spans="1:5" ht="15" customHeight="1">
      <c r="A76" s="101"/>
      <c r="B76" s="153"/>
      <c r="C76" s="145" t="s">
        <v>335</v>
      </c>
      <c r="D76" s="15" t="s">
        <v>128</v>
      </c>
      <c r="E76" s="325">
        <v>1500</v>
      </c>
    </row>
    <row r="77" spans="1:5" ht="15.75" customHeight="1">
      <c r="A77" s="101"/>
      <c r="B77" s="104"/>
      <c r="C77" s="145" t="s">
        <v>336</v>
      </c>
      <c r="D77" s="15" t="s">
        <v>118</v>
      </c>
      <c r="E77" s="325">
        <v>100</v>
      </c>
    </row>
    <row r="78" spans="1:5" ht="16.5" customHeight="1" hidden="1">
      <c r="A78" s="148"/>
      <c r="B78" s="145"/>
      <c r="C78" s="145"/>
      <c r="D78" s="15"/>
      <c r="E78" s="325"/>
    </row>
    <row r="79" spans="1:5" ht="15.75" customHeight="1">
      <c r="A79" s="100">
        <v>851</v>
      </c>
      <c r="B79" s="145"/>
      <c r="C79" s="145"/>
      <c r="D79" s="16" t="s">
        <v>25</v>
      </c>
      <c r="E79" s="321">
        <f>SUM(E82+E80)</f>
        <v>1304800</v>
      </c>
    </row>
    <row r="80" spans="1:5" ht="15.75" customHeight="1">
      <c r="A80" s="101"/>
      <c r="B80" s="145" t="s">
        <v>414</v>
      </c>
      <c r="C80" s="145"/>
      <c r="D80" s="14" t="s">
        <v>415</v>
      </c>
      <c r="E80" s="322">
        <f>SUM(E81)</f>
        <v>15000</v>
      </c>
    </row>
    <row r="81" spans="1:5" ht="36.75" customHeight="1">
      <c r="A81" s="101"/>
      <c r="B81" s="145"/>
      <c r="C81" s="145" t="s">
        <v>416</v>
      </c>
      <c r="D81" s="15" t="s">
        <v>417</v>
      </c>
      <c r="E81" s="323">
        <v>15000</v>
      </c>
    </row>
    <row r="82" spans="1:5" ht="25.5" customHeight="1">
      <c r="A82" s="148"/>
      <c r="B82" s="97">
        <v>85156</v>
      </c>
      <c r="C82" s="145"/>
      <c r="D82" s="14" t="s">
        <v>101</v>
      </c>
      <c r="E82" s="324">
        <f>SUM(E83)</f>
        <v>1289800</v>
      </c>
    </row>
    <row r="83" spans="1:5" ht="36" customHeight="1">
      <c r="A83" s="94"/>
      <c r="B83" s="97"/>
      <c r="C83" s="145" t="s">
        <v>327</v>
      </c>
      <c r="D83" s="15" t="s">
        <v>11</v>
      </c>
      <c r="E83" s="325">
        <v>1289800</v>
      </c>
    </row>
    <row r="84" spans="1:5" ht="14.25" customHeight="1">
      <c r="A84" s="149" t="s">
        <v>298</v>
      </c>
      <c r="B84" s="145"/>
      <c r="C84" s="145"/>
      <c r="D84" s="16" t="s">
        <v>299</v>
      </c>
      <c r="E84" s="321">
        <f>SUM(E85+E90+E97+E99)</f>
        <v>8247260</v>
      </c>
    </row>
    <row r="85" spans="1:5" ht="15.75" customHeight="1">
      <c r="A85" s="150"/>
      <c r="B85" s="517" t="s">
        <v>300</v>
      </c>
      <c r="C85" s="145"/>
      <c r="D85" s="14" t="s">
        <v>102</v>
      </c>
      <c r="E85" s="324">
        <f>SUM(E86:E89)</f>
        <v>1618400</v>
      </c>
    </row>
    <row r="86" spans="1:5" ht="14.25" customHeight="1">
      <c r="A86" s="150"/>
      <c r="B86" s="518"/>
      <c r="C86" s="145" t="s">
        <v>334</v>
      </c>
      <c r="D86" s="15" t="s">
        <v>130</v>
      </c>
      <c r="E86" s="325">
        <v>11000</v>
      </c>
    </row>
    <row r="87" spans="1:5" ht="15" customHeight="1">
      <c r="A87" s="150"/>
      <c r="B87" s="518"/>
      <c r="C87" s="145" t="s">
        <v>331</v>
      </c>
      <c r="D87" s="15" t="s">
        <v>26</v>
      </c>
      <c r="E87" s="325">
        <v>7000</v>
      </c>
    </row>
    <row r="88" spans="1:5" ht="15" customHeight="1">
      <c r="A88" s="150"/>
      <c r="B88" s="518"/>
      <c r="C88" s="145" t="s">
        <v>335</v>
      </c>
      <c r="D88" s="15" t="s">
        <v>123</v>
      </c>
      <c r="E88" s="325">
        <v>400</v>
      </c>
    </row>
    <row r="89" spans="1:5" ht="24" customHeight="1">
      <c r="A89" s="150"/>
      <c r="B89" s="518"/>
      <c r="C89" s="145" t="s">
        <v>342</v>
      </c>
      <c r="D89" s="15" t="s">
        <v>116</v>
      </c>
      <c r="E89" s="325">
        <v>1600000</v>
      </c>
    </row>
    <row r="90" spans="1:5" ht="15" customHeight="1">
      <c r="A90" s="150"/>
      <c r="B90" s="102" t="s">
        <v>301</v>
      </c>
      <c r="C90" s="145"/>
      <c r="D90" s="14" t="s">
        <v>105</v>
      </c>
      <c r="E90" s="324">
        <f>SUM(E91:E96)</f>
        <v>6612580</v>
      </c>
    </row>
    <row r="91" spans="1:5" ht="15" customHeight="1">
      <c r="A91" s="150"/>
      <c r="B91" s="153"/>
      <c r="C91" s="145" t="s">
        <v>334</v>
      </c>
      <c r="D91" s="15" t="s">
        <v>130</v>
      </c>
      <c r="E91" s="325">
        <v>15200</v>
      </c>
    </row>
    <row r="92" spans="1:5" ht="15" customHeight="1">
      <c r="A92" s="150"/>
      <c r="B92" s="153"/>
      <c r="C92" s="145" t="s">
        <v>343</v>
      </c>
      <c r="D92" s="15" t="s">
        <v>131</v>
      </c>
      <c r="E92" s="325">
        <v>970000</v>
      </c>
    </row>
    <row r="93" spans="1:5" ht="15" customHeight="1">
      <c r="A93" s="150"/>
      <c r="B93" s="153"/>
      <c r="C93" s="145" t="s">
        <v>335</v>
      </c>
      <c r="D93" s="15" t="s">
        <v>123</v>
      </c>
      <c r="E93" s="325">
        <v>1200</v>
      </c>
    </row>
    <row r="94" spans="1:5" ht="15" customHeight="1">
      <c r="A94" s="150"/>
      <c r="B94" s="153"/>
      <c r="C94" s="145" t="s">
        <v>336</v>
      </c>
      <c r="D94" s="15" t="s">
        <v>155</v>
      </c>
      <c r="E94" s="325">
        <v>100</v>
      </c>
    </row>
    <row r="95" spans="1:5" ht="15" customHeight="1" hidden="1">
      <c r="A95" s="150"/>
      <c r="B95" s="153"/>
      <c r="C95" s="145"/>
      <c r="D95" s="15"/>
      <c r="E95" s="325"/>
    </row>
    <row r="96" spans="1:5" ht="25.5" customHeight="1">
      <c r="A96" s="150"/>
      <c r="B96" s="153"/>
      <c r="C96" s="145" t="s">
        <v>342</v>
      </c>
      <c r="D96" s="15" t="s">
        <v>116</v>
      </c>
      <c r="E96" s="323">
        <v>5626080</v>
      </c>
    </row>
    <row r="97" spans="1:5" ht="15.75" customHeight="1">
      <c r="A97" s="150"/>
      <c r="B97" s="519" t="s">
        <v>306</v>
      </c>
      <c r="C97" s="145"/>
      <c r="D97" s="14" t="s">
        <v>27</v>
      </c>
      <c r="E97" s="324">
        <f>SUM(E98)</f>
        <v>15600</v>
      </c>
    </row>
    <row r="98" spans="1:5" ht="36" customHeight="1">
      <c r="A98" s="150"/>
      <c r="B98" s="520"/>
      <c r="C98" s="145" t="s">
        <v>327</v>
      </c>
      <c r="D98" s="15" t="s">
        <v>11</v>
      </c>
      <c r="E98" s="323">
        <v>15600</v>
      </c>
    </row>
    <row r="99" spans="1:5" ht="15.75" customHeight="1">
      <c r="A99" s="150"/>
      <c r="B99" s="520" t="s">
        <v>303</v>
      </c>
      <c r="C99" s="145"/>
      <c r="D99" s="14" t="s">
        <v>28</v>
      </c>
      <c r="E99" s="324">
        <f>SUM(E100:E100)</f>
        <v>680</v>
      </c>
    </row>
    <row r="100" spans="1:5" ht="15" customHeight="1">
      <c r="A100" s="150"/>
      <c r="B100" s="520"/>
      <c r="C100" s="145" t="s">
        <v>335</v>
      </c>
      <c r="D100" s="15" t="s">
        <v>123</v>
      </c>
      <c r="E100" s="325">
        <v>680</v>
      </c>
    </row>
    <row r="101" spans="1:5" ht="15.75" customHeight="1">
      <c r="A101" s="149" t="s">
        <v>304</v>
      </c>
      <c r="B101" s="97"/>
      <c r="C101" s="145"/>
      <c r="D101" s="16" t="s">
        <v>305</v>
      </c>
      <c r="E101" s="330">
        <f>SUM(E102+E105+E107)</f>
        <v>91946</v>
      </c>
    </row>
    <row r="102" spans="1:5" ht="16.5" customHeight="1">
      <c r="A102" s="150"/>
      <c r="B102" s="520">
        <v>85321</v>
      </c>
      <c r="C102" s="145"/>
      <c r="D102" s="14" t="s">
        <v>307</v>
      </c>
      <c r="E102" s="324">
        <f>SUM(E103)</f>
        <v>79700</v>
      </c>
    </row>
    <row r="103" spans="1:5" ht="36.75" customHeight="1">
      <c r="A103" s="150"/>
      <c r="B103" s="520"/>
      <c r="C103" s="487" t="s">
        <v>327</v>
      </c>
      <c r="D103" s="488" t="s">
        <v>11</v>
      </c>
      <c r="E103" s="323">
        <v>79700</v>
      </c>
    </row>
    <row r="104" spans="1:5" ht="0.75" customHeight="1" hidden="1">
      <c r="A104" s="150"/>
      <c r="B104" s="520"/>
      <c r="C104" s="487"/>
      <c r="D104" s="488"/>
      <c r="E104" s="325"/>
    </row>
    <row r="105" spans="1:5" ht="16.5" customHeight="1">
      <c r="A105" s="150"/>
      <c r="B105" s="520">
        <v>85324</v>
      </c>
      <c r="C105" s="145"/>
      <c r="D105" s="14" t="s">
        <v>308</v>
      </c>
      <c r="E105" s="324">
        <f>SUM(E106)</f>
        <v>9700</v>
      </c>
    </row>
    <row r="106" spans="1:5" ht="14.25" customHeight="1">
      <c r="A106" s="150"/>
      <c r="B106" s="520"/>
      <c r="C106" s="145" t="s">
        <v>336</v>
      </c>
      <c r="D106" s="15" t="s">
        <v>118</v>
      </c>
      <c r="E106" s="325">
        <v>9700</v>
      </c>
    </row>
    <row r="107" spans="1:5" ht="16.5" customHeight="1">
      <c r="A107" s="150"/>
      <c r="B107" s="102">
        <v>85333</v>
      </c>
      <c r="C107" s="145"/>
      <c r="D107" s="14" t="s">
        <v>30</v>
      </c>
      <c r="E107" s="324">
        <f>SUM(E108:E109)</f>
        <v>2546</v>
      </c>
    </row>
    <row r="108" spans="1:5" ht="14.25" customHeight="1">
      <c r="A108" s="150"/>
      <c r="B108" s="153"/>
      <c r="C108" s="145" t="s">
        <v>334</v>
      </c>
      <c r="D108" s="15" t="s">
        <v>130</v>
      </c>
      <c r="E108" s="325">
        <v>1446</v>
      </c>
    </row>
    <row r="109" spans="1:5" ht="15" customHeight="1">
      <c r="A109" s="151"/>
      <c r="B109" s="104"/>
      <c r="C109" s="145" t="s">
        <v>335</v>
      </c>
      <c r="D109" s="15" t="s">
        <v>123</v>
      </c>
      <c r="E109" s="325">
        <v>1100</v>
      </c>
    </row>
    <row r="110" spans="1:5" ht="15" customHeight="1">
      <c r="A110" s="100">
        <v>854</v>
      </c>
      <c r="B110" s="145"/>
      <c r="C110" s="145"/>
      <c r="D110" s="16" t="s">
        <v>107</v>
      </c>
      <c r="E110" s="321">
        <f>SUM(E111+E116+E114)</f>
        <v>24579</v>
      </c>
    </row>
    <row r="111" spans="1:5" ht="15" customHeight="1">
      <c r="A111" s="101"/>
      <c r="B111" s="102">
        <v>85403</v>
      </c>
      <c r="C111" s="155"/>
      <c r="D111" s="14" t="s">
        <v>124</v>
      </c>
      <c r="E111" s="324">
        <f>SUM(E112:E113)</f>
        <v>4800</v>
      </c>
    </row>
    <row r="112" spans="1:5" ht="14.25" customHeight="1">
      <c r="A112" s="101"/>
      <c r="B112" s="153"/>
      <c r="C112" s="145" t="s">
        <v>334</v>
      </c>
      <c r="D112" s="15" t="s">
        <v>130</v>
      </c>
      <c r="E112" s="325">
        <v>3600</v>
      </c>
    </row>
    <row r="113" spans="1:5" ht="15" customHeight="1">
      <c r="A113" s="101"/>
      <c r="B113" s="153"/>
      <c r="C113" s="145" t="s">
        <v>335</v>
      </c>
      <c r="D113" s="15" t="s">
        <v>123</v>
      </c>
      <c r="E113" s="325">
        <v>1200</v>
      </c>
    </row>
    <row r="114" spans="1:5" ht="15" customHeight="1">
      <c r="A114" s="101"/>
      <c r="B114" s="517">
        <v>85406</v>
      </c>
      <c r="C114" s="145"/>
      <c r="D114" s="14" t="s">
        <v>309</v>
      </c>
      <c r="E114" s="324">
        <f>SUM(E115)</f>
        <v>1000</v>
      </c>
    </row>
    <row r="115" spans="1:5" ht="13.5" customHeight="1">
      <c r="A115" s="101"/>
      <c r="B115" s="519"/>
      <c r="C115" s="145" t="s">
        <v>335</v>
      </c>
      <c r="D115" s="15" t="s">
        <v>123</v>
      </c>
      <c r="E115" s="325">
        <v>1000</v>
      </c>
    </row>
    <row r="116" spans="1:5" ht="15" customHeight="1">
      <c r="A116" s="101"/>
      <c r="B116" s="517">
        <v>85410</v>
      </c>
      <c r="C116" s="145"/>
      <c r="D116" s="14" t="s">
        <v>112</v>
      </c>
      <c r="E116" s="324">
        <f>SUM(E117:E119)</f>
        <v>18779</v>
      </c>
    </row>
    <row r="117" spans="1:5" ht="14.25" customHeight="1">
      <c r="A117" s="101"/>
      <c r="B117" s="518"/>
      <c r="C117" s="145" t="s">
        <v>334</v>
      </c>
      <c r="D117" s="15" t="s">
        <v>130</v>
      </c>
      <c r="E117" s="325">
        <v>18239</v>
      </c>
    </row>
    <row r="118" spans="1:5" ht="15" customHeight="1">
      <c r="A118" s="101"/>
      <c r="B118" s="518"/>
      <c r="C118" s="145" t="s">
        <v>335</v>
      </c>
      <c r="D118" s="15" t="s">
        <v>123</v>
      </c>
      <c r="E118" s="325">
        <v>500</v>
      </c>
    </row>
    <row r="119" spans="1:5" ht="15" customHeight="1">
      <c r="A119" s="101"/>
      <c r="B119" s="104"/>
      <c r="C119" s="145" t="s">
        <v>336</v>
      </c>
      <c r="D119" s="15" t="s">
        <v>118</v>
      </c>
      <c r="E119" s="325">
        <v>40</v>
      </c>
    </row>
    <row r="120" spans="1:5" ht="15" customHeight="1" thickBot="1">
      <c r="A120" s="152"/>
      <c r="B120" s="144"/>
      <c r="C120" s="210"/>
      <c r="D120" s="45" t="s">
        <v>31</v>
      </c>
      <c r="E120" s="331">
        <f>SUM(E10+E13+E16+E19+E25+E33+E45+E51+E55+E64+E79+E84+E101+E110)</f>
        <v>36511392</v>
      </c>
    </row>
    <row r="121" ht="15" customHeight="1" thickTop="1"/>
    <row r="122" spans="4:5" ht="15" customHeight="1">
      <c r="D122" s="526"/>
      <c r="E122" s="526"/>
    </row>
    <row r="124" spans="4:5" ht="15" customHeight="1">
      <c r="D124" s="526"/>
      <c r="E124" s="526"/>
    </row>
  </sheetData>
  <mergeCells count="36">
    <mergeCell ref="A13:A15"/>
    <mergeCell ref="B14:B15"/>
    <mergeCell ref="D122:E122"/>
    <mergeCell ref="D124:E124"/>
    <mergeCell ref="B85:B89"/>
    <mergeCell ref="B97:B98"/>
    <mergeCell ref="B99:B100"/>
    <mergeCell ref="C103:C104"/>
    <mergeCell ref="D103:D104"/>
    <mergeCell ref="B114:B115"/>
    <mergeCell ref="B116:B118"/>
    <mergeCell ref="B105:B106"/>
    <mergeCell ref="A10:A12"/>
    <mergeCell ref="B52:B53"/>
    <mergeCell ref="B67:B68"/>
    <mergeCell ref="A55:A59"/>
    <mergeCell ref="A60:A61"/>
    <mergeCell ref="B56:B57"/>
    <mergeCell ref="B60:B61"/>
    <mergeCell ref="B58:B59"/>
    <mergeCell ref="B17:B18"/>
    <mergeCell ref="B102:B104"/>
    <mergeCell ref="A31:A32"/>
    <mergeCell ref="A33:A35"/>
    <mergeCell ref="B31:B32"/>
    <mergeCell ref="A51:A53"/>
    <mergeCell ref="A5:E7"/>
    <mergeCell ref="D27:D28"/>
    <mergeCell ref="B29:B30"/>
    <mergeCell ref="C27:C28"/>
    <mergeCell ref="B20:B24"/>
    <mergeCell ref="A19:A24"/>
    <mergeCell ref="A25:A30"/>
    <mergeCell ref="B26:B28"/>
    <mergeCell ref="A16:A18"/>
    <mergeCell ref="B11:B12"/>
  </mergeCells>
  <printOptions/>
  <pageMargins left="0.35433070866141736" right="0.3937007874015748" top="0.4724409448818898" bottom="0.5511811023622047" header="0.2755905511811024" footer="0.31496062992125984"/>
  <pageSetup horizontalDpi="600" verticalDpi="600" orientation="portrait" paperSize="9" r:id="rId2"/>
  <headerFooter alignWithMargins="0">
    <oddFooter>&amp;CStrona &amp;P&amp;R&amp;A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6">
      <selection activeCell="E24" sqref="E24"/>
    </sheetView>
  </sheetViews>
  <sheetFormatPr defaultColWidth="9.00390625" defaultRowHeight="12.75"/>
  <cols>
    <col min="1" max="1" width="4.375" style="92" customWidth="1"/>
    <col min="2" max="2" width="24.875" style="77" customWidth="1"/>
    <col min="3" max="3" width="11.25390625" style="71" customWidth="1"/>
    <col min="4" max="4" width="12.75390625" style="71" customWidth="1"/>
    <col min="5" max="5" width="10.75390625" style="71" customWidth="1"/>
    <col min="6" max="6" width="11.125" style="71" customWidth="1"/>
    <col min="7" max="7" width="10.875" style="60" customWidth="1"/>
    <col min="8" max="8" width="11.25390625" style="61" customWidth="1"/>
    <col min="9" max="9" width="11.25390625" style="207" customWidth="1"/>
    <col min="10" max="10" width="11.375" style="207" customWidth="1"/>
    <col min="11" max="11" width="11.25390625" style="61" customWidth="1"/>
    <col min="12" max="12" width="19.25390625" style="51" hidden="1" customWidth="1"/>
    <col min="13" max="16384" width="19.25390625" style="51" customWidth="1"/>
  </cols>
  <sheetData>
    <row r="1" spans="1:13" ht="12.75" customHeight="1">
      <c r="A1" s="47"/>
      <c r="B1" s="47"/>
      <c r="C1" s="47"/>
      <c r="D1" s="47"/>
      <c r="E1" s="47"/>
      <c r="F1" s="47"/>
      <c r="G1" s="158"/>
      <c r="H1" s="492" t="s">
        <v>377</v>
      </c>
      <c r="I1" s="492"/>
      <c r="J1" s="492"/>
      <c r="K1" s="492"/>
      <c r="L1" s="49"/>
      <c r="M1" s="50"/>
    </row>
    <row r="2" spans="1:13" ht="12" customHeight="1">
      <c r="A2" s="47"/>
      <c r="B2" s="47"/>
      <c r="C2" s="47"/>
      <c r="D2" s="47"/>
      <c r="E2" s="47"/>
      <c r="F2" s="47"/>
      <c r="G2" s="158"/>
      <c r="H2" s="492" t="s">
        <v>427</v>
      </c>
      <c r="I2" s="492"/>
      <c r="J2" s="492"/>
      <c r="K2" s="492"/>
      <c r="L2" s="52"/>
      <c r="M2" s="50"/>
    </row>
    <row r="3" spans="1:13" ht="12" customHeight="1">
      <c r="A3" s="47"/>
      <c r="B3" s="47"/>
      <c r="C3" s="47"/>
      <c r="D3" s="47"/>
      <c r="E3" s="47"/>
      <c r="F3" s="47"/>
      <c r="G3" s="158"/>
      <c r="H3" s="492" t="s">
        <v>183</v>
      </c>
      <c r="I3" s="492"/>
      <c r="J3" s="492"/>
      <c r="K3" s="492"/>
      <c r="L3" s="52"/>
      <c r="M3" s="50"/>
    </row>
    <row r="4" spans="1:13" ht="15" customHeight="1">
      <c r="A4" s="47"/>
      <c r="B4" s="47"/>
      <c r="C4" s="47"/>
      <c r="D4" s="47"/>
      <c r="E4" s="47"/>
      <c r="F4" s="47"/>
      <c r="G4" s="158"/>
      <c r="H4" s="493" t="s">
        <v>426</v>
      </c>
      <c r="I4" s="493"/>
      <c r="J4" s="493"/>
      <c r="K4" s="493"/>
      <c r="L4" s="53"/>
      <c r="M4" s="50"/>
    </row>
    <row r="5" spans="1:12" ht="11.25" hidden="1">
      <c r="A5" s="54"/>
      <c r="B5" s="55"/>
      <c r="C5" s="56"/>
      <c r="D5" s="56"/>
      <c r="E5" s="56"/>
      <c r="F5" s="56"/>
      <c r="G5" s="160"/>
      <c r="H5" s="161"/>
      <c r="I5" s="162"/>
      <c r="J5" s="163"/>
      <c r="K5" s="164"/>
      <c r="L5" s="50"/>
    </row>
    <row r="6" spans="1:12" ht="17.25" customHeight="1" thickBot="1">
      <c r="A6" s="478" t="s">
        <v>344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50"/>
    </row>
    <row r="7" spans="1:12" s="59" customFormat="1" ht="20.25" customHeight="1" thickTop="1">
      <c r="A7" s="479" t="s">
        <v>250</v>
      </c>
      <c r="B7" s="481" t="s">
        <v>251</v>
      </c>
      <c r="C7" s="481"/>
      <c r="D7" s="481"/>
      <c r="E7" s="481"/>
      <c r="F7" s="57">
        <v>2004</v>
      </c>
      <c r="G7" s="165">
        <v>2005</v>
      </c>
      <c r="H7" s="166">
        <v>2006</v>
      </c>
      <c r="I7" s="167">
        <v>2007</v>
      </c>
      <c r="J7" s="168">
        <v>2008</v>
      </c>
      <c r="K7" s="169">
        <v>2009</v>
      </c>
      <c r="L7" s="58"/>
    </row>
    <row r="8" spans="1:12" s="61" customFormat="1" ht="12" customHeight="1">
      <c r="A8" s="480"/>
      <c r="B8" s="482"/>
      <c r="C8" s="482"/>
      <c r="D8" s="482"/>
      <c r="E8" s="482"/>
      <c r="F8" s="170">
        <v>35511392</v>
      </c>
      <c r="G8" s="60">
        <v>37000000</v>
      </c>
      <c r="H8" s="61">
        <v>38100000</v>
      </c>
      <c r="I8" s="61">
        <v>39200000</v>
      </c>
      <c r="J8" s="171">
        <v>40300000</v>
      </c>
      <c r="K8" s="62">
        <v>41500000</v>
      </c>
      <c r="L8" s="63"/>
    </row>
    <row r="9" spans="1:12" s="68" customFormat="1" ht="45">
      <c r="A9" s="64"/>
      <c r="B9" s="65" t="s">
        <v>252</v>
      </c>
      <c r="C9" s="65" t="s">
        <v>253</v>
      </c>
      <c r="D9" s="65" t="s">
        <v>254</v>
      </c>
      <c r="E9" s="65" t="s">
        <v>255</v>
      </c>
      <c r="F9" s="66">
        <v>2004</v>
      </c>
      <c r="G9" s="172">
        <v>2005</v>
      </c>
      <c r="H9" s="173">
        <v>2006</v>
      </c>
      <c r="I9" s="174">
        <v>2007</v>
      </c>
      <c r="J9" s="175">
        <v>2008</v>
      </c>
      <c r="K9" s="176">
        <v>2009</v>
      </c>
      <c r="L9" s="67"/>
    </row>
    <row r="10" spans="1:12" ht="11.25">
      <c r="A10" s="451"/>
      <c r="B10" s="453" t="s">
        <v>256</v>
      </c>
      <c r="C10" s="69">
        <v>2200000</v>
      </c>
      <c r="D10" s="70" t="s">
        <v>257</v>
      </c>
      <c r="E10" s="71" t="s">
        <v>258</v>
      </c>
      <c r="F10" s="60">
        <v>599400</v>
      </c>
      <c r="G10" s="73"/>
      <c r="H10" s="177"/>
      <c r="I10" s="178"/>
      <c r="J10" s="178"/>
      <c r="K10" s="74"/>
      <c r="L10" s="50"/>
    </row>
    <row r="11" spans="1:12" ht="11.25">
      <c r="A11" s="452"/>
      <c r="B11" s="454"/>
      <c r="C11" s="179">
        <v>1400000</v>
      </c>
      <c r="D11" s="180" t="s">
        <v>257</v>
      </c>
      <c r="E11" s="180">
        <v>2002</v>
      </c>
      <c r="F11" s="181">
        <v>350400</v>
      </c>
      <c r="G11" s="182">
        <v>350400</v>
      </c>
      <c r="H11" s="183">
        <v>350400</v>
      </c>
      <c r="I11" s="184">
        <v>287400</v>
      </c>
      <c r="J11" s="184"/>
      <c r="K11" s="185"/>
      <c r="L11" s="50"/>
    </row>
    <row r="12" spans="1:12" ht="12.75" customHeight="1">
      <c r="A12" s="48"/>
      <c r="B12" s="157"/>
      <c r="C12" s="186" t="s">
        <v>320</v>
      </c>
      <c r="D12" s="187" t="s">
        <v>321</v>
      </c>
      <c r="E12" s="187">
        <v>2003</v>
      </c>
      <c r="F12" s="188"/>
      <c r="G12" s="189"/>
      <c r="H12" s="190"/>
      <c r="I12" s="191"/>
      <c r="J12" s="191"/>
      <c r="K12" s="192"/>
      <c r="L12" s="50"/>
    </row>
    <row r="13" spans="1:12" ht="11.25">
      <c r="A13" s="48"/>
      <c r="B13" s="157"/>
      <c r="C13" s="69">
        <v>601880</v>
      </c>
      <c r="D13" s="70" t="s">
        <v>257</v>
      </c>
      <c r="E13" s="70">
        <v>2003</v>
      </c>
      <c r="F13" s="60">
        <v>124980</v>
      </c>
      <c r="G13" s="79">
        <v>301200</v>
      </c>
      <c r="H13" s="73">
        <v>175700</v>
      </c>
      <c r="I13" s="178"/>
      <c r="J13" s="178"/>
      <c r="K13" s="74"/>
      <c r="L13" s="50"/>
    </row>
    <row r="14" spans="1:12" ht="11.25">
      <c r="A14" s="48"/>
      <c r="B14" s="157"/>
      <c r="C14" s="179">
        <v>1000000</v>
      </c>
      <c r="D14" s="180"/>
      <c r="E14" s="180">
        <v>2003</v>
      </c>
      <c r="F14" s="181">
        <v>20800</v>
      </c>
      <c r="G14" s="182">
        <v>244800</v>
      </c>
      <c r="H14" s="183">
        <v>244800</v>
      </c>
      <c r="I14" s="183">
        <v>244800</v>
      </c>
      <c r="J14" s="184">
        <v>244800</v>
      </c>
      <c r="K14" s="185"/>
      <c r="L14" s="50"/>
    </row>
    <row r="15" spans="1:12" ht="11.25">
      <c r="A15" s="48"/>
      <c r="B15" s="157"/>
      <c r="C15" s="186" t="s">
        <v>409</v>
      </c>
      <c r="D15" s="187" t="s">
        <v>321</v>
      </c>
      <c r="E15" s="187">
        <v>2004</v>
      </c>
      <c r="F15" s="188"/>
      <c r="G15" s="189"/>
      <c r="H15" s="190"/>
      <c r="I15" s="190"/>
      <c r="J15" s="191"/>
      <c r="K15" s="192"/>
      <c r="L15" s="50"/>
    </row>
    <row r="16" spans="1:12" ht="11.25">
      <c r="A16" s="48"/>
      <c r="B16" s="157"/>
      <c r="C16" s="69">
        <v>2292159</v>
      </c>
      <c r="D16" s="70"/>
      <c r="E16" s="70">
        <v>2004</v>
      </c>
      <c r="F16" s="60"/>
      <c r="G16" s="79">
        <v>141159</v>
      </c>
      <c r="H16" s="73">
        <v>573600</v>
      </c>
      <c r="I16" s="178">
        <v>573600</v>
      </c>
      <c r="J16" s="178">
        <v>573600</v>
      </c>
      <c r="K16" s="74">
        <v>430200</v>
      </c>
      <c r="L16" s="50"/>
    </row>
    <row r="17" spans="1:12" ht="26.25" customHeight="1">
      <c r="A17" s="46" t="s">
        <v>259</v>
      </c>
      <c r="B17" s="75" t="s">
        <v>260</v>
      </c>
      <c r="C17" s="69">
        <v>27742</v>
      </c>
      <c r="D17" s="70" t="s">
        <v>261</v>
      </c>
      <c r="E17" s="71" t="s">
        <v>262</v>
      </c>
      <c r="F17" s="60">
        <v>5548</v>
      </c>
      <c r="G17" s="73"/>
      <c r="H17" s="177"/>
      <c r="I17" s="178"/>
      <c r="J17" s="178"/>
      <c r="K17" s="74"/>
      <c r="L17" s="50"/>
    </row>
    <row r="18" spans="1:12" ht="27" customHeight="1">
      <c r="A18" s="48"/>
      <c r="B18" s="449"/>
      <c r="C18" s="179">
        <v>413768</v>
      </c>
      <c r="D18" s="180" t="s">
        <v>261</v>
      </c>
      <c r="E18" s="180">
        <v>2003</v>
      </c>
      <c r="F18" s="181">
        <v>78172</v>
      </c>
      <c r="G18" s="183">
        <v>101122</v>
      </c>
      <c r="H18" s="450">
        <v>78172</v>
      </c>
      <c r="I18" s="473">
        <v>78133</v>
      </c>
      <c r="J18" s="473">
        <v>55269</v>
      </c>
      <c r="K18" s="474"/>
      <c r="L18" s="50"/>
    </row>
    <row r="19" spans="1:12" ht="13.5" customHeight="1">
      <c r="A19" s="48"/>
      <c r="B19" s="76"/>
      <c r="C19" s="186" t="s">
        <v>487</v>
      </c>
      <c r="D19" s="187"/>
      <c r="E19" s="187">
        <v>2004</v>
      </c>
      <c r="F19" s="188"/>
      <c r="G19" s="190"/>
      <c r="H19" s="475"/>
      <c r="I19" s="476"/>
      <c r="J19" s="476"/>
      <c r="K19" s="477"/>
      <c r="L19" s="50"/>
    </row>
    <row r="20" spans="1:12" ht="17.25" customHeight="1">
      <c r="A20" s="48" t="s">
        <v>263</v>
      </c>
      <c r="B20" s="77" t="s">
        <v>264</v>
      </c>
      <c r="C20" s="78"/>
      <c r="D20" s="70"/>
      <c r="F20" s="81">
        <f aca="true" t="shared" si="0" ref="F20:K20">SUM(F10:F18)</f>
        <v>1179300</v>
      </c>
      <c r="G20" s="79">
        <f t="shared" si="0"/>
        <v>1138681</v>
      </c>
      <c r="H20" s="73">
        <f t="shared" si="0"/>
        <v>1422672</v>
      </c>
      <c r="I20" s="73">
        <f t="shared" si="0"/>
        <v>1183933</v>
      </c>
      <c r="J20" s="178">
        <f t="shared" si="0"/>
        <v>873669</v>
      </c>
      <c r="K20" s="74">
        <f t="shared" si="0"/>
        <v>430200</v>
      </c>
      <c r="L20" s="50"/>
    </row>
    <row r="21" spans="1:12" ht="34.5" customHeight="1">
      <c r="A21" s="46" t="s">
        <v>265</v>
      </c>
      <c r="B21" s="194" t="s">
        <v>266</v>
      </c>
      <c r="C21" s="72">
        <v>212665</v>
      </c>
      <c r="D21" s="70" t="s">
        <v>261</v>
      </c>
      <c r="E21" s="70">
        <v>2002</v>
      </c>
      <c r="F21" s="170">
        <v>46196</v>
      </c>
      <c r="G21" s="60">
        <v>46196</v>
      </c>
      <c r="H21" s="60">
        <v>46196</v>
      </c>
      <c r="I21" s="60">
        <v>46195</v>
      </c>
      <c r="J21" s="195"/>
      <c r="K21" s="196"/>
      <c r="L21" s="50"/>
    </row>
    <row r="22" spans="1:12" ht="15.75" customHeight="1">
      <c r="A22" s="451" t="s">
        <v>267</v>
      </c>
      <c r="B22" s="77" t="s">
        <v>268</v>
      </c>
      <c r="D22" s="70"/>
      <c r="F22" s="81">
        <v>213196</v>
      </c>
      <c r="G22" s="79">
        <v>309624</v>
      </c>
      <c r="H22" s="79">
        <v>223641</v>
      </c>
      <c r="I22" s="79">
        <v>137205</v>
      </c>
      <c r="J22" s="197">
        <v>66802</v>
      </c>
      <c r="K22" s="80">
        <v>14906</v>
      </c>
      <c r="L22" s="50"/>
    </row>
    <row r="23" spans="1:12" ht="12.75" customHeight="1">
      <c r="A23" s="455"/>
      <c r="B23" s="77" t="s">
        <v>269</v>
      </c>
      <c r="C23" s="60"/>
      <c r="D23" s="70"/>
      <c r="E23" s="70"/>
      <c r="F23" s="81"/>
      <c r="G23" s="79"/>
      <c r="H23" s="79"/>
      <c r="I23" s="79"/>
      <c r="J23" s="197"/>
      <c r="K23" s="80"/>
      <c r="L23" s="50"/>
    </row>
    <row r="24" spans="1:12" ht="23.25" customHeight="1">
      <c r="A24" s="64" t="s">
        <v>270</v>
      </c>
      <c r="B24" s="77" t="s">
        <v>271</v>
      </c>
      <c r="D24" s="70"/>
      <c r="F24" s="81">
        <f aca="true" t="shared" si="1" ref="F24:K24">SUM(F20+F22+F23)</f>
        <v>1392496</v>
      </c>
      <c r="G24" s="81">
        <f t="shared" si="1"/>
        <v>1448305</v>
      </c>
      <c r="H24" s="81">
        <f t="shared" si="1"/>
        <v>1646313</v>
      </c>
      <c r="I24" s="81">
        <f t="shared" si="1"/>
        <v>1321138</v>
      </c>
      <c r="J24" s="81">
        <f t="shared" si="1"/>
        <v>940471</v>
      </c>
      <c r="K24" s="193">
        <f t="shared" si="1"/>
        <v>445106</v>
      </c>
      <c r="L24" s="50"/>
    </row>
    <row r="25" spans="1:12" ht="20.25" customHeight="1">
      <c r="A25" s="64" t="s">
        <v>272</v>
      </c>
      <c r="B25" s="77" t="s">
        <v>273</v>
      </c>
      <c r="D25" s="70"/>
      <c r="F25" s="198">
        <f aca="true" t="shared" si="2" ref="F25:K25">F24/F8</f>
        <v>0.039212656040067365</v>
      </c>
      <c r="G25" s="198">
        <f t="shared" si="2"/>
        <v>0.03914337837837838</v>
      </c>
      <c r="H25" s="198">
        <f t="shared" si="2"/>
        <v>0.04321031496062992</v>
      </c>
      <c r="I25" s="198">
        <f t="shared" si="2"/>
        <v>0.0337025</v>
      </c>
      <c r="J25" s="199">
        <f t="shared" si="2"/>
        <v>0.023336749379652605</v>
      </c>
      <c r="K25" s="200">
        <f t="shared" si="2"/>
        <v>0.01072544578313253</v>
      </c>
      <c r="L25" s="50"/>
    </row>
    <row r="26" spans="1:12" ht="25.5" customHeight="1">
      <c r="A26" s="64" t="s">
        <v>274</v>
      </c>
      <c r="B26" s="77" t="s">
        <v>275</v>
      </c>
      <c r="D26" s="70"/>
      <c r="F26" s="81">
        <v>5187742</v>
      </c>
      <c r="G26" s="79">
        <f>F26-G20-G21</f>
        <v>4002865</v>
      </c>
      <c r="H26" s="79">
        <f>G26-H20-H21</f>
        <v>2533997</v>
      </c>
      <c r="I26" s="79">
        <f>H26-I20-I21</f>
        <v>1303869</v>
      </c>
      <c r="J26" s="197">
        <f>I26-J20-J21</f>
        <v>430200</v>
      </c>
      <c r="K26" s="80">
        <f>J26-K20-K21</f>
        <v>0</v>
      </c>
      <c r="L26" s="50"/>
    </row>
    <row r="27" spans="1:12" ht="26.25" customHeight="1" thickBot="1">
      <c r="A27" s="82" t="s">
        <v>276</v>
      </c>
      <c r="B27" s="83" t="s">
        <v>277</v>
      </c>
      <c r="C27" s="84"/>
      <c r="D27" s="85"/>
      <c r="E27" s="84"/>
      <c r="F27" s="201">
        <f aca="true" t="shared" si="3" ref="F27:K27">F26/F8</f>
        <v>0.14608669803763255</v>
      </c>
      <c r="G27" s="201">
        <f t="shared" si="3"/>
        <v>0.10818554054054054</v>
      </c>
      <c r="H27" s="201">
        <f t="shared" si="3"/>
        <v>0.06650910761154856</v>
      </c>
      <c r="I27" s="201">
        <f t="shared" si="3"/>
        <v>0.033261964285714284</v>
      </c>
      <c r="J27" s="212">
        <f t="shared" si="3"/>
        <v>0.010674937965260546</v>
      </c>
      <c r="K27" s="202">
        <f t="shared" si="3"/>
        <v>0</v>
      </c>
      <c r="L27" s="50"/>
    </row>
    <row r="28" spans="1:12" ht="15" customHeight="1" thickTop="1">
      <c r="A28" s="86"/>
      <c r="B28" s="87"/>
      <c r="C28" s="88"/>
      <c r="D28" s="88"/>
      <c r="E28" s="88"/>
      <c r="F28" s="88"/>
      <c r="G28" s="203"/>
      <c r="H28" s="456"/>
      <c r="I28" s="456"/>
      <c r="J28" s="456"/>
      <c r="K28" s="456"/>
      <c r="L28" s="50"/>
    </row>
    <row r="29" spans="1:12" ht="11.25">
      <c r="A29" s="89"/>
      <c r="B29" s="90"/>
      <c r="C29" s="91"/>
      <c r="D29" s="91"/>
      <c r="E29" s="91"/>
      <c r="F29" s="91"/>
      <c r="G29" s="204"/>
      <c r="H29" s="205"/>
      <c r="I29" s="206"/>
      <c r="J29" s="206"/>
      <c r="K29" s="205"/>
      <c r="L29" s="50"/>
    </row>
    <row r="30" spans="1:12" ht="11.25">
      <c r="A30" s="89"/>
      <c r="B30" s="90"/>
      <c r="C30" s="91"/>
      <c r="D30" s="91"/>
      <c r="E30" s="91"/>
      <c r="F30" s="91"/>
      <c r="G30" s="204"/>
      <c r="H30" s="491"/>
      <c r="I30" s="491"/>
      <c r="J30" s="491"/>
      <c r="K30" s="491"/>
      <c r="L30" s="50"/>
    </row>
    <row r="31" spans="1:12" ht="11.25">
      <c r="A31" s="89"/>
      <c r="B31" s="90"/>
      <c r="C31" s="91"/>
      <c r="D31" s="91"/>
      <c r="E31" s="91"/>
      <c r="F31" s="91"/>
      <c r="G31" s="204"/>
      <c r="H31" s="205"/>
      <c r="I31" s="206"/>
      <c r="J31" s="206"/>
      <c r="K31" s="205"/>
      <c r="L31" s="50"/>
    </row>
    <row r="32" spans="1:12" ht="11.25">
      <c r="A32" s="89"/>
      <c r="B32" s="90"/>
      <c r="C32" s="91"/>
      <c r="D32" s="91"/>
      <c r="E32" s="91"/>
      <c r="F32" s="91"/>
      <c r="G32" s="204"/>
      <c r="H32" s="205"/>
      <c r="I32" s="206"/>
      <c r="J32" s="206"/>
      <c r="K32" s="205"/>
      <c r="L32" s="50"/>
    </row>
    <row r="33" spans="1:12" ht="11.25">
      <c r="A33" s="89"/>
      <c r="B33" s="90"/>
      <c r="C33" s="91"/>
      <c r="D33" s="91"/>
      <c r="E33" s="91"/>
      <c r="F33" s="91"/>
      <c r="G33" s="204"/>
      <c r="H33" s="205"/>
      <c r="I33" s="206"/>
      <c r="J33" s="206"/>
      <c r="K33" s="205"/>
      <c r="L33" s="50"/>
    </row>
    <row r="34" spans="1:12" ht="11.25">
      <c r="A34" s="89"/>
      <c r="B34" s="90"/>
      <c r="C34" s="91"/>
      <c r="D34" s="91"/>
      <c r="E34" s="91"/>
      <c r="F34" s="91"/>
      <c r="G34" s="204"/>
      <c r="H34" s="205"/>
      <c r="I34" s="206"/>
      <c r="J34" s="206"/>
      <c r="K34" s="205"/>
      <c r="L34" s="50"/>
    </row>
    <row r="35" spans="1:12" ht="11.25">
      <c r="A35" s="89"/>
      <c r="B35" s="90"/>
      <c r="C35" s="91"/>
      <c r="D35" s="91"/>
      <c r="E35" s="91"/>
      <c r="F35" s="91"/>
      <c r="G35" s="204"/>
      <c r="H35" s="205"/>
      <c r="I35" s="206"/>
      <c r="J35" s="206"/>
      <c r="K35" s="205"/>
      <c r="L35" s="50"/>
    </row>
    <row r="36" spans="1:12" ht="11.25">
      <c r="A36" s="89"/>
      <c r="B36" s="90"/>
      <c r="C36" s="91"/>
      <c r="D36" s="91"/>
      <c r="E36" s="91"/>
      <c r="F36" s="91"/>
      <c r="G36" s="204"/>
      <c r="H36" s="205"/>
      <c r="I36" s="206"/>
      <c r="J36" s="206"/>
      <c r="K36" s="205"/>
      <c r="L36" s="50"/>
    </row>
  </sheetData>
  <mergeCells count="12">
    <mergeCell ref="A22:A23"/>
    <mergeCell ref="H28:K28"/>
    <mergeCell ref="H30:K30"/>
    <mergeCell ref="H1:K1"/>
    <mergeCell ref="H2:K2"/>
    <mergeCell ref="H3:K3"/>
    <mergeCell ref="H4:K4"/>
    <mergeCell ref="A6:K6"/>
    <mergeCell ref="A7:A8"/>
    <mergeCell ref="B7:E8"/>
    <mergeCell ref="A10:A11"/>
    <mergeCell ref="B10:B11"/>
  </mergeCells>
  <printOptions/>
  <pageMargins left="0.7874015748031497" right="0.7874015748031497" top="0.984251968503937" bottom="0.3937007874015748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">
      <selection activeCell="H13" sqref="H13"/>
    </sheetView>
  </sheetViews>
  <sheetFormatPr defaultColWidth="9.00390625" defaultRowHeight="12.75"/>
  <cols>
    <col min="1" max="1" width="3.75390625" style="375" customWidth="1"/>
    <col min="2" max="2" width="4.00390625" style="375" customWidth="1"/>
    <col min="3" max="3" width="5.25390625" style="375" customWidth="1"/>
    <col min="4" max="4" width="29.625" style="375" customWidth="1"/>
    <col min="5" max="5" width="15.375" style="375" customWidth="1"/>
    <col min="6" max="6" width="6.25390625" style="375" customWidth="1"/>
    <col min="7" max="7" width="9.25390625" style="437" customWidth="1"/>
    <col min="8" max="8" width="7.375" style="375" customWidth="1"/>
    <col min="9" max="11" width="8.25390625" style="375" customWidth="1"/>
    <col min="12" max="12" width="8.00390625" style="375" customWidth="1"/>
    <col min="13" max="13" width="7.875" style="375" customWidth="1"/>
    <col min="14" max="14" width="9.75390625" style="375" customWidth="1"/>
    <col min="15" max="16384" width="9.125" style="375" customWidth="1"/>
  </cols>
  <sheetData>
    <row r="1" spans="2:14" ht="10.5">
      <c r="B1" s="376"/>
      <c r="E1" s="377"/>
      <c r="G1" s="378"/>
      <c r="H1" s="379"/>
      <c r="I1" s="378"/>
      <c r="J1" s="537" t="s">
        <v>385</v>
      </c>
      <c r="K1" s="537"/>
      <c r="L1" s="537"/>
      <c r="M1" s="537"/>
      <c r="N1" s="380"/>
    </row>
    <row r="2" spans="1:14" ht="10.5">
      <c r="A2" s="375" t="s">
        <v>185</v>
      </c>
      <c r="B2" s="376"/>
      <c r="E2" s="447"/>
      <c r="F2" s="447"/>
      <c r="G2" s="447"/>
      <c r="H2" s="447"/>
      <c r="I2" s="447"/>
      <c r="J2" s="538" t="s">
        <v>425</v>
      </c>
      <c r="K2" s="538"/>
      <c r="L2" s="538"/>
      <c r="M2" s="538"/>
      <c r="N2" s="380"/>
    </row>
    <row r="3" spans="1:14" ht="10.5">
      <c r="A3" s="375" t="s">
        <v>186</v>
      </c>
      <c r="B3" s="376"/>
      <c r="E3" s="447"/>
      <c r="F3" s="447"/>
      <c r="G3" s="447"/>
      <c r="H3" s="447"/>
      <c r="I3" s="447"/>
      <c r="J3" s="448" t="s">
        <v>183</v>
      </c>
      <c r="K3" s="448"/>
      <c r="L3" s="448"/>
      <c r="M3" s="448"/>
      <c r="N3" s="380"/>
    </row>
    <row r="4" spans="1:14" ht="12" customHeight="1">
      <c r="A4" s="375" t="s">
        <v>187</v>
      </c>
      <c r="B4" s="376"/>
      <c r="E4" s="447"/>
      <c r="F4" s="447"/>
      <c r="G4" s="447"/>
      <c r="H4" s="447"/>
      <c r="I4" s="447"/>
      <c r="J4" s="448" t="s">
        <v>426</v>
      </c>
      <c r="K4" s="448"/>
      <c r="L4" s="448"/>
      <c r="M4" s="448"/>
      <c r="N4" s="380"/>
    </row>
    <row r="5" spans="1:14" ht="15" customHeight="1" thickBot="1">
      <c r="A5" s="530" t="s">
        <v>384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380"/>
    </row>
    <row r="6" spans="1:14" ht="15" customHeight="1" thickBot="1" thickTop="1">
      <c r="A6" s="531" t="s">
        <v>184</v>
      </c>
      <c r="B6" s="464" t="s">
        <v>188</v>
      </c>
      <c r="C6" s="464" t="s">
        <v>37</v>
      </c>
      <c r="D6" s="464" t="s">
        <v>189</v>
      </c>
      <c r="E6" s="534" t="s">
        <v>190</v>
      </c>
      <c r="F6" s="464" t="s">
        <v>191</v>
      </c>
      <c r="G6" s="467" t="s">
        <v>192</v>
      </c>
      <c r="H6" s="461" t="s">
        <v>201</v>
      </c>
      <c r="I6" s="442" t="s">
        <v>193</v>
      </c>
      <c r="J6" s="442"/>
      <c r="K6" s="442"/>
      <c r="L6" s="442"/>
      <c r="M6" s="442"/>
      <c r="N6" s="443"/>
    </row>
    <row r="7" spans="1:14" ht="3" customHeight="1" hidden="1" thickBot="1">
      <c r="A7" s="532"/>
      <c r="B7" s="465"/>
      <c r="C7" s="465"/>
      <c r="D7" s="465"/>
      <c r="E7" s="535"/>
      <c r="F7" s="465"/>
      <c r="G7" s="468"/>
      <c r="H7" s="462"/>
      <c r="I7" s="444"/>
      <c r="J7" s="444"/>
      <c r="K7" s="444"/>
      <c r="L7" s="444"/>
      <c r="M7" s="444"/>
      <c r="N7" s="445"/>
    </row>
    <row r="8" spans="1:14" ht="15.75" customHeight="1" thickBot="1" thickTop="1">
      <c r="A8" s="532"/>
      <c r="B8" s="465"/>
      <c r="C8" s="465"/>
      <c r="D8" s="465"/>
      <c r="E8" s="535"/>
      <c r="F8" s="465"/>
      <c r="G8" s="468"/>
      <c r="H8" s="462"/>
      <c r="I8" s="470">
        <v>2004</v>
      </c>
      <c r="J8" s="470"/>
      <c r="K8" s="471">
        <v>2005</v>
      </c>
      <c r="L8" s="471"/>
      <c r="M8" s="471">
        <v>2006</v>
      </c>
      <c r="N8" s="446"/>
    </row>
    <row r="9" spans="1:14" ht="15.75" customHeight="1" thickBot="1">
      <c r="A9" s="532"/>
      <c r="B9" s="465"/>
      <c r="C9" s="465"/>
      <c r="D9" s="465"/>
      <c r="E9" s="535"/>
      <c r="F9" s="465"/>
      <c r="G9" s="468"/>
      <c r="H9" s="462"/>
      <c r="I9" s="472" t="s">
        <v>194</v>
      </c>
      <c r="J9" s="440" t="s">
        <v>316</v>
      </c>
      <c r="K9" s="383" t="s">
        <v>195</v>
      </c>
      <c r="L9" s="383" t="s">
        <v>199</v>
      </c>
      <c r="M9" s="384" t="s">
        <v>198</v>
      </c>
      <c r="N9" s="385" t="s">
        <v>200</v>
      </c>
    </row>
    <row r="10" spans="1:14" ht="9" customHeight="1" thickBot="1">
      <c r="A10" s="533"/>
      <c r="B10" s="466"/>
      <c r="C10" s="466"/>
      <c r="D10" s="466"/>
      <c r="E10" s="536"/>
      <c r="F10" s="466"/>
      <c r="G10" s="469"/>
      <c r="H10" s="463"/>
      <c r="I10" s="439"/>
      <c r="J10" s="441"/>
      <c r="K10" s="386" t="s">
        <v>196</v>
      </c>
      <c r="L10" s="386" t="s">
        <v>198</v>
      </c>
      <c r="M10" s="387" t="s">
        <v>196</v>
      </c>
      <c r="N10" s="388" t="s">
        <v>198</v>
      </c>
    </row>
    <row r="11" spans="1:14" ht="21" customHeight="1" thickTop="1">
      <c r="A11" s="389">
        <v>1</v>
      </c>
      <c r="B11" s="384">
        <v>600</v>
      </c>
      <c r="C11" s="384">
        <v>60014</v>
      </c>
      <c r="D11" s="390" t="s">
        <v>465</v>
      </c>
      <c r="E11" s="384" t="s">
        <v>197</v>
      </c>
      <c r="F11" s="384">
        <v>2004</v>
      </c>
      <c r="G11" s="382">
        <f aca="true" t="shared" si="0" ref="G11:G18">SUM(I11:N11)</f>
        <v>315853</v>
      </c>
      <c r="H11" s="391"/>
      <c r="I11" s="392">
        <v>315853</v>
      </c>
      <c r="J11" s="393"/>
      <c r="K11" s="393"/>
      <c r="L11" s="393"/>
      <c r="M11" s="394"/>
      <c r="N11" s="395"/>
    </row>
    <row r="12" spans="1:14" ht="33" customHeight="1">
      <c r="A12" s="396">
        <v>2</v>
      </c>
      <c r="B12" s="351">
        <v>600</v>
      </c>
      <c r="C12" s="351">
        <v>60014</v>
      </c>
      <c r="D12" s="397" t="s">
        <v>466</v>
      </c>
      <c r="E12" s="384" t="s">
        <v>197</v>
      </c>
      <c r="F12" s="351">
        <v>2004</v>
      </c>
      <c r="G12" s="382">
        <v>1061610</v>
      </c>
      <c r="H12" s="398"/>
      <c r="I12" s="399">
        <v>534805</v>
      </c>
      <c r="J12" s="399">
        <v>526805</v>
      </c>
      <c r="K12" s="400"/>
      <c r="L12" s="400"/>
      <c r="M12" s="401"/>
      <c r="N12" s="402"/>
    </row>
    <row r="13" spans="1:14" ht="33" customHeight="1">
      <c r="A13" s="396">
        <v>3</v>
      </c>
      <c r="B13" s="351">
        <v>600</v>
      </c>
      <c r="C13" s="351">
        <v>60014</v>
      </c>
      <c r="D13" s="397" t="s">
        <v>467</v>
      </c>
      <c r="E13" s="384" t="s">
        <v>197</v>
      </c>
      <c r="F13" s="351">
        <v>2004</v>
      </c>
      <c r="G13" s="382">
        <v>1216505</v>
      </c>
      <c r="H13" s="398"/>
      <c r="I13" s="399">
        <v>613053</v>
      </c>
      <c r="J13" s="399">
        <v>603452</v>
      </c>
      <c r="K13" s="400"/>
      <c r="L13" s="400"/>
      <c r="M13" s="401"/>
      <c r="N13" s="402"/>
    </row>
    <row r="14" spans="1:14" ht="12.75" customHeight="1">
      <c r="A14" s="396">
        <v>4</v>
      </c>
      <c r="B14" s="351">
        <v>600</v>
      </c>
      <c r="C14" s="351">
        <v>60014</v>
      </c>
      <c r="D14" s="397" t="s">
        <v>468</v>
      </c>
      <c r="E14" s="403" t="s">
        <v>469</v>
      </c>
      <c r="F14" s="351">
        <v>2004</v>
      </c>
      <c r="G14" s="382">
        <f t="shared" si="0"/>
        <v>15000</v>
      </c>
      <c r="H14" s="398"/>
      <c r="I14" s="404">
        <v>15000</v>
      </c>
      <c r="J14" s="405"/>
      <c r="K14" s="405"/>
      <c r="L14" s="405"/>
      <c r="M14" s="406"/>
      <c r="N14" s="407"/>
    </row>
    <row r="15" spans="1:14" ht="12.75" customHeight="1">
      <c r="A15" s="396">
        <v>5</v>
      </c>
      <c r="B15" s="351">
        <v>600</v>
      </c>
      <c r="C15" s="351">
        <v>60014</v>
      </c>
      <c r="D15" s="397" t="s">
        <v>468</v>
      </c>
      <c r="E15" s="403" t="s">
        <v>470</v>
      </c>
      <c r="F15" s="351">
        <v>2004</v>
      </c>
      <c r="G15" s="382">
        <f t="shared" si="0"/>
        <v>13000</v>
      </c>
      <c r="H15" s="398"/>
      <c r="I15" s="404">
        <v>13000</v>
      </c>
      <c r="J15" s="405"/>
      <c r="K15" s="405"/>
      <c r="L15" s="405"/>
      <c r="M15" s="406"/>
      <c r="N15" s="407"/>
    </row>
    <row r="16" spans="1:14" ht="12.75" customHeight="1">
      <c r="A16" s="396">
        <v>6</v>
      </c>
      <c r="B16" s="351">
        <v>600</v>
      </c>
      <c r="C16" s="351">
        <v>60014</v>
      </c>
      <c r="D16" s="397" t="s">
        <v>468</v>
      </c>
      <c r="E16" s="403" t="s">
        <v>471</v>
      </c>
      <c r="F16" s="351">
        <v>2004</v>
      </c>
      <c r="G16" s="382">
        <f t="shared" si="0"/>
        <v>30000</v>
      </c>
      <c r="H16" s="398"/>
      <c r="I16" s="404">
        <v>30000</v>
      </c>
      <c r="J16" s="405"/>
      <c r="K16" s="405"/>
      <c r="L16" s="405"/>
      <c r="M16" s="406"/>
      <c r="N16" s="407"/>
    </row>
    <row r="17" spans="1:14" ht="13.5" customHeight="1">
      <c r="A17" s="396">
        <v>7</v>
      </c>
      <c r="B17" s="351">
        <v>600</v>
      </c>
      <c r="C17" s="351">
        <v>60014</v>
      </c>
      <c r="D17" s="397" t="s">
        <v>468</v>
      </c>
      <c r="E17" s="403" t="s">
        <v>472</v>
      </c>
      <c r="F17" s="351">
        <v>2004</v>
      </c>
      <c r="G17" s="382">
        <f t="shared" si="0"/>
        <v>10000</v>
      </c>
      <c r="H17" s="398"/>
      <c r="I17" s="404">
        <v>10000</v>
      </c>
      <c r="J17" s="405"/>
      <c r="K17" s="405"/>
      <c r="L17" s="405"/>
      <c r="M17" s="406"/>
      <c r="N17" s="407"/>
    </row>
    <row r="18" spans="1:14" ht="12.75" customHeight="1">
      <c r="A18" s="396">
        <v>8</v>
      </c>
      <c r="B18" s="351">
        <v>600</v>
      </c>
      <c r="C18" s="351">
        <v>60014</v>
      </c>
      <c r="D18" s="397" t="s">
        <v>468</v>
      </c>
      <c r="E18" s="403" t="s">
        <v>473</v>
      </c>
      <c r="F18" s="351">
        <v>2004</v>
      </c>
      <c r="G18" s="382">
        <f t="shared" si="0"/>
        <v>7500</v>
      </c>
      <c r="H18" s="398"/>
      <c r="I18" s="404">
        <v>7500</v>
      </c>
      <c r="J18" s="405"/>
      <c r="K18" s="405"/>
      <c r="L18" s="405"/>
      <c r="M18" s="406"/>
      <c r="N18" s="407"/>
    </row>
    <row r="19" spans="1:14" ht="11.25" customHeight="1">
      <c r="A19" s="396">
        <v>9</v>
      </c>
      <c r="B19" s="351">
        <v>750</v>
      </c>
      <c r="C19" s="351">
        <v>75020</v>
      </c>
      <c r="D19" s="397" t="s">
        <v>474</v>
      </c>
      <c r="E19" s="457" t="s">
        <v>197</v>
      </c>
      <c r="F19" s="351">
        <v>2004</v>
      </c>
      <c r="G19" s="408">
        <f>SUM(I19:N19)</f>
        <v>94050</v>
      </c>
      <c r="H19" s="398"/>
      <c r="I19" s="404">
        <v>94050</v>
      </c>
      <c r="J19" s="405"/>
      <c r="K19" s="405"/>
      <c r="L19" s="405"/>
      <c r="M19" s="406"/>
      <c r="N19" s="407"/>
    </row>
    <row r="20" spans="1:14" ht="9.75" customHeight="1">
      <c r="A20" s="409"/>
      <c r="B20" s="352"/>
      <c r="C20" s="352"/>
      <c r="D20" s="397" t="s">
        <v>475</v>
      </c>
      <c r="E20" s="458"/>
      <c r="F20" s="352"/>
      <c r="G20" s="381"/>
      <c r="H20" s="410"/>
      <c r="I20" s="399"/>
      <c r="J20" s="400"/>
      <c r="K20" s="400"/>
      <c r="L20" s="400"/>
      <c r="M20" s="401"/>
      <c r="N20" s="402"/>
    </row>
    <row r="21" spans="1:14" ht="9" customHeight="1">
      <c r="A21" s="409"/>
      <c r="B21" s="352"/>
      <c r="C21" s="352"/>
      <c r="D21" s="397" t="s">
        <v>476</v>
      </c>
      <c r="E21" s="352"/>
      <c r="F21" s="352"/>
      <c r="G21" s="381"/>
      <c r="H21" s="410"/>
      <c r="I21" s="399"/>
      <c r="J21" s="400"/>
      <c r="K21" s="400"/>
      <c r="L21" s="400"/>
      <c r="M21" s="401"/>
      <c r="N21" s="402"/>
    </row>
    <row r="22" spans="1:14" ht="9" customHeight="1">
      <c r="A22" s="411"/>
      <c r="B22" s="412"/>
      <c r="C22" s="412"/>
      <c r="D22" s="397" t="s">
        <v>477</v>
      </c>
      <c r="E22" s="412"/>
      <c r="F22" s="412"/>
      <c r="G22" s="413"/>
      <c r="H22" s="414"/>
      <c r="I22" s="392"/>
      <c r="J22" s="393"/>
      <c r="K22" s="393"/>
      <c r="L22" s="393"/>
      <c r="M22" s="394"/>
      <c r="N22" s="395"/>
    </row>
    <row r="23" spans="1:14" ht="21" customHeight="1">
      <c r="A23" s="396">
        <v>10</v>
      </c>
      <c r="B23" s="351">
        <v>750</v>
      </c>
      <c r="C23" s="351">
        <v>75020</v>
      </c>
      <c r="D23" s="397" t="s">
        <v>378</v>
      </c>
      <c r="E23" s="384" t="s">
        <v>197</v>
      </c>
      <c r="F23" s="351">
        <v>2004</v>
      </c>
      <c r="G23" s="408">
        <f>SUM(I23:N23)</f>
        <v>57054</v>
      </c>
      <c r="H23" s="398"/>
      <c r="I23" s="404">
        <v>57054</v>
      </c>
      <c r="J23" s="405"/>
      <c r="K23" s="405"/>
      <c r="L23" s="405"/>
      <c r="M23" s="406"/>
      <c r="N23" s="407"/>
    </row>
    <row r="24" spans="1:14" ht="21" customHeight="1">
      <c r="A24" s="396">
        <v>11</v>
      </c>
      <c r="B24" s="351">
        <v>754</v>
      </c>
      <c r="C24" s="351">
        <v>75405</v>
      </c>
      <c r="D24" s="397" t="s">
        <v>478</v>
      </c>
      <c r="E24" s="384" t="s">
        <v>197</v>
      </c>
      <c r="F24" s="351">
        <v>2004</v>
      </c>
      <c r="G24" s="408">
        <f>SUM(I24:N24)</f>
        <v>35000</v>
      </c>
      <c r="H24" s="398"/>
      <c r="I24" s="404">
        <v>35000</v>
      </c>
      <c r="J24" s="405"/>
      <c r="K24" s="405"/>
      <c r="L24" s="405"/>
      <c r="M24" s="406"/>
      <c r="N24" s="407"/>
    </row>
    <row r="25" spans="1:14" ht="21" customHeight="1">
      <c r="A25" s="396">
        <v>12</v>
      </c>
      <c r="B25" s="351">
        <v>754</v>
      </c>
      <c r="C25" s="351">
        <v>75411</v>
      </c>
      <c r="D25" s="397" t="s">
        <v>479</v>
      </c>
      <c r="E25" s="351" t="s">
        <v>480</v>
      </c>
      <c r="F25" s="351">
        <v>2004</v>
      </c>
      <c r="G25" s="408">
        <f>SUM(I25:N25)</f>
        <v>115000</v>
      </c>
      <c r="H25" s="398"/>
      <c r="I25" s="404">
        <v>115000</v>
      </c>
      <c r="J25" s="405"/>
      <c r="K25" s="405"/>
      <c r="L25" s="405"/>
      <c r="M25" s="406"/>
      <c r="N25" s="407"/>
    </row>
    <row r="26" spans="1:14" ht="32.25" customHeight="1">
      <c r="A26" s="459">
        <v>13</v>
      </c>
      <c r="B26" s="457">
        <v>801</v>
      </c>
      <c r="C26" s="457">
        <v>80120</v>
      </c>
      <c r="D26" s="390" t="s">
        <v>481</v>
      </c>
      <c r="E26" s="384" t="s">
        <v>197</v>
      </c>
      <c r="F26" s="384" t="s">
        <v>317</v>
      </c>
      <c r="G26" s="382">
        <f>SUM(G27:G29)</f>
        <v>2100000</v>
      </c>
      <c r="H26" s="391">
        <v>214476</v>
      </c>
      <c r="I26" s="415">
        <v>918550</v>
      </c>
      <c r="J26" s="416">
        <v>250000</v>
      </c>
      <c r="K26" s="416">
        <v>516974</v>
      </c>
      <c r="L26" s="416">
        <v>200000</v>
      </c>
      <c r="M26" s="415"/>
      <c r="N26" s="417"/>
    </row>
    <row r="27" spans="1:14" ht="12" customHeight="1">
      <c r="A27" s="460"/>
      <c r="B27" s="458"/>
      <c r="C27" s="458"/>
      <c r="D27" s="397" t="s">
        <v>318</v>
      </c>
      <c r="E27" s="418"/>
      <c r="F27" s="351"/>
      <c r="G27" s="408">
        <v>1941683</v>
      </c>
      <c r="H27" s="398"/>
      <c r="I27" s="419"/>
      <c r="J27" s="404"/>
      <c r="K27" s="404"/>
      <c r="L27" s="404"/>
      <c r="M27" s="419"/>
      <c r="N27" s="420"/>
    </row>
    <row r="28" spans="1:14" ht="12" customHeight="1">
      <c r="A28" s="409"/>
      <c r="B28" s="352"/>
      <c r="C28" s="352"/>
      <c r="D28" s="541" t="s">
        <v>319</v>
      </c>
      <c r="E28" s="421"/>
      <c r="F28" s="422"/>
      <c r="G28" s="159">
        <v>158317</v>
      </c>
      <c r="H28" s="410"/>
      <c r="I28" s="423"/>
      <c r="J28" s="399"/>
      <c r="K28" s="399"/>
      <c r="L28" s="399"/>
      <c r="M28" s="423"/>
      <c r="N28" s="424"/>
    </row>
    <row r="29" spans="1:14" ht="9" customHeight="1">
      <c r="A29" s="411"/>
      <c r="B29" s="412"/>
      <c r="C29" s="412"/>
      <c r="D29" s="542"/>
      <c r="E29" s="426"/>
      <c r="F29" s="426"/>
      <c r="G29" s="426"/>
      <c r="H29" s="414"/>
      <c r="I29" s="427"/>
      <c r="J29" s="392"/>
      <c r="K29" s="392"/>
      <c r="L29" s="392"/>
      <c r="M29" s="427"/>
      <c r="N29" s="428"/>
    </row>
    <row r="30" spans="1:14" ht="12" customHeight="1">
      <c r="A30" s="411">
        <v>14</v>
      </c>
      <c r="B30" s="412">
        <v>851</v>
      </c>
      <c r="C30" s="412">
        <v>85111</v>
      </c>
      <c r="D30" s="425" t="s">
        <v>482</v>
      </c>
      <c r="E30" s="384" t="s">
        <v>380</v>
      </c>
      <c r="F30" s="429">
        <v>2004</v>
      </c>
      <c r="G30" s="408">
        <f>SUM(I30:N30)</f>
        <v>15000</v>
      </c>
      <c r="H30" s="414"/>
      <c r="I30" s="427">
        <v>15000</v>
      </c>
      <c r="J30" s="392"/>
      <c r="K30" s="392"/>
      <c r="L30" s="392"/>
      <c r="M30" s="427"/>
      <c r="N30" s="428"/>
    </row>
    <row r="31" spans="1:14" ht="23.25" customHeight="1">
      <c r="A31" s="389">
        <v>15</v>
      </c>
      <c r="B31" s="384">
        <v>851</v>
      </c>
      <c r="C31" s="384">
        <v>85141</v>
      </c>
      <c r="D31" s="403" t="s">
        <v>379</v>
      </c>
      <c r="E31" s="384" t="s">
        <v>380</v>
      </c>
      <c r="F31" s="384" t="s">
        <v>381</v>
      </c>
      <c r="G31" s="382">
        <v>1000000</v>
      </c>
      <c r="H31" s="391">
        <v>335900</v>
      </c>
      <c r="I31" s="415">
        <v>664100</v>
      </c>
      <c r="J31" s="416"/>
      <c r="K31" s="416"/>
      <c r="L31" s="416"/>
      <c r="M31" s="415"/>
      <c r="N31" s="417"/>
    </row>
    <row r="32" spans="1:14" ht="12" customHeight="1">
      <c r="A32" s="389">
        <v>16</v>
      </c>
      <c r="B32" s="384">
        <v>852</v>
      </c>
      <c r="C32" s="384">
        <v>85202</v>
      </c>
      <c r="D32" s="403" t="s">
        <v>383</v>
      </c>
      <c r="E32" s="384" t="s">
        <v>382</v>
      </c>
      <c r="F32" s="384">
        <v>2004</v>
      </c>
      <c r="G32" s="408">
        <v>27000</v>
      </c>
      <c r="H32" s="391"/>
      <c r="I32" s="415">
        <v>27000</v>
      </c>
      <c r="J32" s="416"/>
      <c r="K32" s="416"/>
      <c r="L32" s="416"/>
      <c r="M32" s="415"/>
      <c r="N32" s="417"/>
    </row>
    <row r="33" spans="1:14" ht="10.5" customHeight="1">
      <c r="A33" s="389">
        <v>17</v>
      </c>
      <c r="B33" s="384">
        <v>854</v>
      </c>
      <c r="C33" s="384">
        <v>85403</v>
      </c>
      <c r="D33" s="403" t="s">
        <v>383</v>
      </c>
      <c r="E33" s="384" t="s">
        <v>483</v>
      </c>
      <c r="F33" s="384">
        <v>2004</v>
      </c>
      <c r="G33" s="408">
        <v>15860</v>
      </c>
      <c r="H33" s="391"/>
      <c r="I33" s="415">
        <v>15860</v>
      </c>
      <c r="J33" s="416"/>
      <c r="K33" s="416"/>
      <c r="L33" s="416"/>
      <c r="M33" s="415"/>
      <c r="N33" s="417"/>
    </row>
    <row r="34" spans="1:16" ht="13.5" customHeight="1" thickBot="1">
      <c r="A34" s="543" t="s">
        <v>31</v>
      </c>
      <c r="B34" s="544"/>
      <c r="C34" s="544"/>
      <c r="D34" s="544"/>
      <c r="E34" s="544"/>
      <c r="F34" s="544"/>
      <c r="G34" s="430">
        <f>SUM(H34:N34)</f>
        <v>6128432</v>
      </c>
      <c r="H34" s="430">
        <f aca="true" t="shared" si="1" ref="H34:N34">SUM(H11:H33)</f>
        <v>550376</v>
      </c>
      <c r="I34" s="430">
        <f t="shared" si="1"/>
        <v>3480825</v>
      </c>
      <c r="J34" s="430">
        <f>SUM(J11:J33)</f>
        <v>1380257</v>
      </c>
      <c r="K34" s="430">
        <f t="shared" si="1"/>
        <v>516974</v>
      </c>
      <c r="L34" s="430">
        <f>SUM(L11:L33)</f>
        <v>200000</v>
      </c>
      <c r="M34" s="430">
        <f t="shared" si="1"/>
        <v>0</v>
      </c>
      <c r="N34" s="431">
        <f t="shared" si="1"/>
        <v>0</v>
      </c>
      <c r="O34" s="432"/>
      <c r="P34" s="433"/>
    </row>
    <row r="35" spans="1:16" ht="13.5" customHeight="1" thickTop="1">
      <c r="A35" s="545"/>
      <c r="B35" s="545"/>
      <c r="C35" s="545"/>
      <c r="D35" s="545"/>
      <c r="E35" s="545"/>
      <c r="F35" s="545"/>
      <c r="G35" s="434"/>
      <c r="H35" s="435"/>
      <c r="I35" s="434"/>
      <c r="J35" s="435"/>
      <c r="K35" s="546"/>
      <c r="L35" s="546"/>
      <c r="M35" s="546"/>
      <c r="N35" s="547"/>
      <c r="O35" s="436"/>
      <c r="P35" s="433"/>
    </row>
    <row r="36" spans="1:16" ht="14.25" customHeight="1">
      <c r="A36" s="539"/>
      <c r="B36" s="539"/>
      <c r="C36" s="539"/>
      <c r="D36" s="539"/>
      <c r="E36" s="539"/>
      <c r="F36" s="539"/>
      <c r="O36" s="438"/>
      <c r="P36" s="438"/>
    </row>
    <row r="37" spans="11:14" ht="10.5">
      <c r="K37" s="540"/>
      <c r="L37" s="540"/>
      <c r="M37" s="540"/>
      <c r="N37" s="540"/>
    </row>
    <row r="39" spans="11:14" ht="10.5">
      <c r="K39" s="540"/>
      <c r="L39" s="540"/>
      <c r="M39" s="540"/>
      <c r="N39" s="540"/>
    </row>
  </sheetData>
  <mergeCells count="33">
    <mergeCell ref="A36:F36"/>
    <mergeCell ref="K37:N37"/>
    <mergeCell ref="K39:N39"/>
    <mergeCell ref="D28:D29"/>
    <mergeCell ref="A34:F34"/>
    <mergeCell ref="A35:F35"/>
    <mergeCell ref="K35:N35"/>
    <mergeCell ref="J1:M1"/>
    <mergeCell ref="E2:I2"/>
    <mergeCell ref="J2:M2"/>
    <mergeCell ref="E3:I3"/>
    <mergeCell ref="J3:M3"/>
    <mergeCell ref="I6:N7"/>
    <mergeCell ref="M8:N8"/>
    <mergeCell ref="E4:I4"/>
    <mergeCell ref="J4:M4"/>
    <mergeCell ref="A5:M5"/>
    <mergeCell ref="A6:A10"/>
    <mergeCell ref="B6:B10"/>
    <mergeCell ref="C6:C10"/>
    <mergeCell ref="D6:D10"/>
    <mergeCell ref="E6:E10"/>
    <mergeCell ref="I8:J8"/>
    <mergeCell ref="K8:L8"/>
    <mergeCell ref="I9:I10"/>
    <mergeCell ref="J9:J10"/>
    <mergeCell ref="E19:E20"/>
    <mergeCell ref="A26:A27"/>
    <mergeCell ref="B26:B27"/>
    <mergeCell ref="H6:H10"/>
    <mergeCell ref="F6:F10"/>
    <mergeCell ref="G6:G10"/>
    <mergeCell ref="C26:C2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jastrzebska</dc:creator>
  <cp:keywords/>
  <dc:description/>
  <cp:lastModifiedBy>Starostwo Powiatowe</cp:lastModifiedBy>
  <cp:lastPrinted>2004-04-15T08:31:26Z</cp:lastPrinted>
  <dcterms:created xsi:type="dcterms:W3CDTF">2001-10-31T17:14:22Z</dcterms:created>
  <dcterms:modified xsi:type="dcterms:W3CDTF">2003-12-15T22:14:34Z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